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glos-my.sharepoint.com/personal/cl13_southglos_gov_uk/Documents/Media library uploads/"/>
    </mc:Choice>
  </mc:AlternateContent>
  <xr:revisionPtr revIDLastSave="1" documentId="8_{F5169467-2016-4D29-B930-EBDCC711B33B}" xr6:coauthVersionLast="47" xr6:coauthVersionMax="47" xr10:uidLastSave="{3615EF3E-FC9C-4020-948B-03F1237E5600}"/>
  <bookViews>
    <workbookView xWindow="-120" yWindow="-120" windowWidth="29040" windowHeight="15840" xr2:uid="{91BC1FB4-2215-4E24-ADCD-48FAA98AE054}"/>
  </bookViews>
  <sheets>
    <sheet name="School by School" sheetId="1" r:id="rId1"/>
    <sheet name="Factor Rates" sheetId="2" r:id="rId2"/>
    <sheet name="Factor Spend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G5" i="2"/>
  <c r="F5" i="2"/>
  <c r="E5" i="2"/>
  <c r="D42" i="3" l="1"/>
  <c r="D39" i="3" l="1"/>
  <c r="D23" i="3" l="1"/>
  <c r="D7" i="3" l="1"/>
  <c r="D35" i="3" l="1"/>
  <c r="D14" i="3" l="1"/>
  <c r="D31" i="3" l="1"/>
  <c r="D20" i="3" l="1"/>
  <c r="D18" i="3"/>
  <c r="D19" i="3" l="1"/>
  <c r="D26" i="3"/>
  <c r="D30" i="3"/>
  <c r="D27" i="3"/>
  <c r="D17" i="3"/>
  <c r="D16" i="3"/>
  <c r="D21" i="3"/>
  <c r="D9" i="3"/>
  <c r="D12" i="3"/>
  <c r="D8" i="3"/>
  <c r="D33" i="3" l="1"/>
  <c r="D44" i="3" l="1"/>
  <c r="D46" i="3" l="1"/>
  <c r="D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Palmer2</author>
  </authors>
  <commentList>
    <comment ref="G4" authorId="0" shapeId="0" xr:uid="{29EBAF6F-7C90-42D9-99A3-2B90641437EF}">
      <text>
        <r>
          <rPr>
            <b/>
            <sz val="9"/>
            <color indexed="81"/>
            <rFont val="Tahoma"/>
            <family val="2"/>
          </rPr>
          <t>Michelle Palmer2:</t>
        </r>
        <r>
          <rPr>
            <sz val="9"/>
            <color indexed="81"/>
            <rFont val="Tahoma"/>
            <family val="2"/>
          </rPr>
          <t xml:space="preserve">
Colum BP 
</t>
        </r>
      </text>
    </comment>
    <comment ref="A21" authorId="0" shapeId="0" xr:uid="{1C60973E-AEE7-4F15-9880-67533F8A7625}">
      <text>
        <r>
          <rPr>
            <b/>
            <sz val="9"/>
            <color indexed="81"/>
            <rFont val="Tahoma"/>
            <family val="2"/>
          </rPr>
          <t>Michelle Palmer2:</t>
        </r>
        <r>
          <rPr>
            <sz val="9"/>
            <color indexed="81"/>
            <rFont val="Tahoma"/>
            <family val="2"/>
          </rPr>
          <t xml:space="preserve">
School has been adjusted for additional Reception class as still growing.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Palmer2</author>
  </authors>
  <commentList>
    <comment ref="D5" authorId="0" shapeId="0" xr:uid="{4AC234EC-202A-441A-9888-3F63520FC48C}">
      <text>
        <r>
          <rPr>
            <b/>
            <sz val="9"/>
            <color indexed="81"/>
            <rFont val="Tahoma"/>
            <family val="2"/>
          </rPr>
          <t>Michelle Palmer2:</t>
        </r>
        <r>
          <rPr>
            <sz val="9"/>
            <color indexed="81"/>
            <rFont val="Tahoma"/>
            <family val="2"/>
          </rPr>
          <t xml:space="preserve">
Taken from F1 APT 23/24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Palmer2</author>
  </authors>
  <commentList>
    <comment ref="D5" authorId="0" shapeId="0" xr:uid="{0A5511AA-06CF-4A83-BB62-6FC0B95ABF2E}">
      <text>
        <r>
          <rPr>
            <b/>
            <sz val="9"/>
            <color indexed="81"/>
            <rFont val="Tahoma"/>
            <family val="2"/>
          </rPr>
          <t>Michelle Palmer2:</t>
        </r>
        <r>
          <rPr>
            <sz val="9"/>
            <color indexed="81"/>
            <rFont val="Tahoma"/>
            <family val="2"/>
          </rPr>
          <t xml:space="preserve">
Taken from F1 APT 23/4
</t>
        </r>
      </text>
    </comment>
  </commentList>
</comments>
</file>

<file path=xl/sharedStrings.xml><?xml version="1.0" encoding="utf-8"?>
<sst xmlns="http://schemas.openxmlformats.org/spreadsheetml/2006/main" count="255" uniqueCount="213">
  <si>
    <t>FINANCIAL YEAR 2024/2025 SCHOOLS FUNDING OPTIONS</t>
  </si>
  <si>
    <t>2023/24 USING 2023/24 CRITERA AND RATES &amp; MFG</t>
  </si>
  <si>
    <t>Autumn Pupil Census 2022 data (Pre 16)</t>
  </si>
  <si>
    <t>Mainstream Schools Formula  Exc Rates                              £</t>
  </si>
  <si>
    <t>Minimum per Pupil inc rates                   £</t>
  </si>
  <si>
    <t>MFG per pupil                     £</t>
  </si>
  <si>
    <t>Mainstream Schools Formula exc rates                                £</t>
  </si>
  <si>
    <t>Variation                 %</t>
  </si>
  <si>
    <t>Minimum per Pupil                      £</t>
  </si>
  <si>
    <t>Variation exc rates                   £</t>
  </si>
  <si>
    <t>Variation          %</t>
  </si>
  <si>
    <t>Abbotswood Primary School</t>
  </si>
  <si>
    <t>Alexander Hosea</t>
  </si>
  <si>
    <t>Almondsbury C/E School</t>
  </si>
  <si>
    <t>Bailey's Court</t>
  </si>
  <si>
    <t>Barley Close Community Primary</t>
  </si>
  <si>
    <t>Barrs Court Primary School</t>
  </si>
  <si>
    <t>Beacon Rise</t>
  </si>
  <si>
    <t>Blackhorse Primary School</t>
  </si>
  <si>
    <t>Bowsland Green</t>
  </si>
  <si>
    <t>Broadway Infants' School</t>
  </si>
  <si>
    <t>Bromley Heath Infant School</t>
  </si>
  <si>
    <t>Bromley Heath Junior School</t>
  </si>
  <si>
    <t>Cadbury Heath Primary</t>
  </si>
  <si>
    <t>Callicroft Primary Academy</t>
  </si>
  <si>
    <t>Charborough Road Pri School.</t>
  </si>
  <si>
    <t>Charfield Primary</t>
  </si>
  <si>
    <t>Charlton Wood Primary</t>
  </si>
  <si>
    <t>Cherry Garden Primary School</t>
  </si>
  <si>
    <t>Christ Church C o E VC Infants</t>
  </si>
  <si>
    <t>Christ Church C of E VC Junior</t>
  </si>
  <si>
    <t>Christ Church Hanham CofE Primary</t>
  </si>
  <si>
    <t>Christ the King R.C. School</t>
  </si>
  <si>
    <t>Coniston Primary</t>
  </si>
  <si>
    <t>Courtney Primary School</t>
  </si>
  <si>
    <t>Crossways Infants School</t>
  </si>
  <si>
    <t>Crossways Junior</t>
  </si>
  <si>
    <t>Elm Park Primary School</t>
  </si>
  <si>
    <t>Emersons Green</t>
  </si>
  <si>
    <t>Filton Hill</t>
  </si>
  <si>
    <t>Frampton Cotterell Church of England Primary School</t>
  </si>
  <si>
    <t>Frenchay C of E School</t>
  </si>
  <si>
    <t>Gillingstool Primary School</t>
  </si>
  <si>
    <t>Hambrook School</t>
  </si>
  <si>
    <t>Hanham Abbots</t>
  </si>
  <si>
    <t>Hawkesbury CE VC Primary</t>
  </si>
  <si>
    <t>Holy Family Catholic Primary</t>
  </si>
  <si>
    <t>Holy Trinity</t>
  </si>
  <si>
    <t>Horton CE Primary</t>
  </si>
  <si>
    <t>Iron Acton CEVC Primary School</t>
  </si>
  <si>
    <t>Kings Forest</t>
  </si>
  <si>
    <t>Little Stoke Primary</t>
  </si>
  <si>
    <t>Longwell Green County Primary</t>
  </si>
  <si>
    <t>Lyde Green Primary School</t>
  </si>
  <si>
    <t>Mangotsfield CE Primary School</t>
  </si>
  <si>
    <t>Manor C of E School</t>
  </si>
  <si>
    <t>Manorbrook Primary</t>
  </si>
  <si>
    <t>Marshfield CE VC Primary School</t>
  </si>
  <si>
    <t>Meadowbrook Primary</t>
  </si>
  <si>
    <t>North Road Community Pmy Sch</t>
  </si>
  <si>
    <t>Old Sodbury School</t>
  </si>
  <si>
    <t>Oldbury on Severn CE VC Primary School</t>
  </si>
  <si>
    <t>Olveston School</t>
  </si>
  <si>
    <t>OUR LADY OF LOURDES R.C.V.A.</t>
  </si>
  <si>
    <t>Parkwall Primary School</t>
  </si>
  <si>
    <t>Pucklechurch CE VC Primary</t>
  </si>
  <si>
    <t>Rangeworthy</t>
  </si>
  <si>
    <t>Raysfield Primary</t>
  </si>
  <si>
    <t>Redfield Edge Primary School</t>
  </si>
  <si>
    <t>Ridge Junior School</t>
  </si>
  <si>
    <t>Samuel White's Infant School</t>
  </si>
  <si>
    <t>Severn Beach C.P. School</t>
  </si>
  <si>
    <t>Shield Road Primary School</t>
  </si>
  <si>
    <t>St Andrew's C of E VC Primary</t>
  </si>
  <si>
    <t>St Anne's C of E School</t>
  </si>
  <si>
    <t>St Augustine of Canterbury Catholic Primary</t>
  </si>
  <si>
    <t>ST BARNABAS CE PRIMARY SCHOOL</t>
  </si>
  <si>
    <t>St Chad's Patchway C.E. Primary School</t>
  </si>
  <si>
    <t>St Helen's CE Primary</t>
  </si>
  <si>
    <t>St Johns Mead</t>
  </si>
  <si>
    <t>St Mary's C.E. Primary School</t>
  </si>
  <si>
    <t>St Mary's Catholic Primary Sch</t>
  </si>
  <si>
    <t>St Mary's CE Primary School</t>
  </si>
  <si>
    <t>St Michaels CEVC</t>
  </si>
  <si>
    <t>St Michael's Winterbourne</t>
  </si>
  <si>
    <t>St Pauls</t>
  </si>
  <si>
    <t>St Peter's Anglican/Methodist VC Primary School</t>
  </si>
  <si>
    <t>St Stephen's Infants' School</t>
  </si>
  <si>
    <t>St Stephen's Junior School</t>
  </si>
  <si>
    <t>Stanbridge Primary School</t>
  </si>
  <si>
    <t>Staple Hill Primary</t>
  </si>
  <si>
    <t>Stoke Lodge Primary</t>
  </si>
  <si>
    <t>The Meadows Primary School</t>
  </si>
  <si>
    <t>The Park Primary</t>
  </si>
  <si>
    <t>The Tynings School</t>
  </si>
  <si>
    <t>Tortworth V C Primary School</t>
  </si>
  <si>
    <t>Trinity CE Primary School</t>
  </si>
  <si>
    <t>Tyndale Primary</t>
  </si>
  <si>
    <t>Wallscourt Farm Academy</t>
  </si>
  <si>
    <t>Watermore Primary</t>
  </si>
  <si>
    <t>Wellesley Primary School</t>
  </si>
  <si>
    <t>Wheatfield Primary School</t>
  </si>
  <si>
    <t>Wick CEVC Primary School</t>
  </si>
  <si>
    <t>Abbeywood Community School</t>
  </si>
  <si>
    <t>Brimsham Green</t>
  </si>
  <si>
    <t>Bradley Stoke Community School</t>
  </si>
  <si>
    <t>Chipping Sodbury School</t>
  </si>
  <si>
    <t>Digitech Studio School Bristol</t>
  </si>
  <si>
    <t>Downend School</t>
  </si>
  <si>
    <t>Hanham Woods Academy</t>
  </si>
  <si>
    <t>John Cabot Academy</t>
  </si>
  <si>
    <t>King's Oak Academy</t>
  </si>
  <si>
    <t>MANGOTSFIELD</t>
  </si>
  <si>
    <t>Marlwood</t>
  </si>
  <si>
    <t>Patchway Community College</t>
  </si>
  <si>
    <t>Sir Bernard Lovell School</t>
  </si>
  <si>
    <t>The Castle School</t>
  </si>
  <si>
    <t>Winterbourne Academy</t>
  </si>
  <si>
    <t>Yate Academy</t>
  </si>
  <si>
    <t>Woodlands</t>
  </si>
  <si>
    <t>Culverhill</t>
  </si>
  <si>
    <t>Warmley Park</t>
  </si>
  <si>
    <t>New Siblands</t>
  </si>
  <si>
    <t>New Horizons</t>
  </si>
  <si>
    <t>Pegasus</t>
  </si>
  <si>
    <t>Pathway Learning Centre</t>
  </si>
  <si>
    <t>National Funding Formula</t>
  </si>
  <si>
    <t>SEND Intervention Cluster Fund</t>
  </si>
  <si>
    <t>Total</t>
  </si>
  <si>
    <t>Primary</t>
  </si>
  <si>
    <t>Secondary</t>
  </si>
  <si>
    <t>All Through</t>
  </si>
  <si>
    <t>Business Rates</t>
  </si>
  <si>
    <t>Headroom</t>
  </si>
  <si>
    <t>Transfer to High Needs</t>
  </si>
  <si>
    <t>Minimum per pupil - number of schools:-</t>
  </si>
  <si>
    <t>Primary (excluding All Through)</t>
  </si>
  <si>
    <t>Below Minimum per pupil</t>
  </si>
  <si>
    <t>Above Minimum per pupil</t>
  </si>
  <si>
    <t>At Minimum per pupil</t>
  </si>
  <si>
    <t>Secondary (Excl All Through)</t>
  </si>
  <si>
    <t>Indicative 2024/25 DSG - Schools block excluding Growth</t>
  </si>
  <si>
    <t>Mainstream Schools Formula               Inc Rates                              £</t>
  </si>
  <si>
    <t>Mobility</t>
  </si>
  <si>
    <t>Sparsity</t>
  </si>
  <si>
    <t>Lump Sum</t>
  </si>
  <si>
    <t>Deprivation</t>
  </si>
  <si>
    <t>FINANCIAL YEAR 2024/25 SCHOOLS CONSULTATION  - OPTIONS - FUNDING RATES</t>
  </si>
  <si>
    <t>Funding Factor</t>
  </si>
  <si>
    <t>2023/24 Rates                 £</t>
  </si>
  <si>
    <t>Basic Entitlement
Age Weighted Pupil Unit (AWPU)</t>
  </si>
  <si>
    <t>Primary (Years R-6)</t>
  </si>
  <si>
    <t>Key Stage 3  (Years 7-9)</t>
  </si>
  <si>
    <t>Key Stage 4 (Years 10-11)</t>
  </si>
  <si>
    <t>Primary Free School Meals</t>
  </si>
  <si>
    <t>Secondary Free School Meals</t>
  </si>
  <si>
    <t>Primary Free School Meals - Ever 6</t>
  </si>
  <si>
    <t>Secondary Free School Meals - Ever 6</t>
  </si>
  <si>
    <t>Primary IDACI Band F</t>
  </si>
  <si>
    <t>Primary IDACI Band E</t>
  </si>
  <si>
    <t>Primary IDACI Band D</t>
  </si>
  <si>
    <t>Primary IDACI Band C</t>
  </si>
  <si>
    <t>Primary IDACI Band B</t>
  </si>
  <si>
    <t>Primary IDACI Band A</t>
  </si>
  <si>
    <t>Secondary IDACI Band F</t>
  </si>
  <si>
    <t>Secondary IDACI Band E</t>
  </si>
  <si>
    <t>Secondary IDACI Band D</t>
  </si>
  <si>
    <t>Secondary IDACI Band C</t>
  </si>
  <si>
    <t>Secondary IDACI Band B</t>
  </si>
  <si>
    <t>Secondary IDACI Band A</t>
  </si>
  <si>
    <t>English as an Additional Language (EAL)</t>
  </si>
  <si>
    <t>Prior attainment</t>
  </si>
  <si>
    <t>Low Attainment Primary</t>
  </si>
  <si>
    <t>Low Attainment Secondary</t>
  </si>
  <si>
    <t>Split Site</t>
  </si>
  <si>
    <t>Exceptional circumstances - Small School Rent</t>
  </si>
  <si>
    <t>All Through MPPF</t>
  </si>
  <si>
    <t>Uplift</t>
  </si>
  <si>
    <t>based on estimate</t>
  </si>
  <si>
    <t>Minimum Funding Per Pupil - Primary</t>
  </si>
  <si>
    <t>Minimum Funding Per Pupil - Secondary</t>
  </si>
  <si>
    <t>Minimum Funding Guarantee - Loss Protection</t>
  </si>
  <si>
    <t>Minimum Funding Guarantee - Gain Cap</t>
  </si>
  <si>
    <t>No</t>
  </si>
  <si>
    <t>High Needs:</t>
  </si>
  <si>
    <t>Mainstream Top Up</t>
  </si>
  <si>
    <t>0-105</t>
  </si>
  <si>
    <t>106+</t>
  </si>
  <si>
    <t>Specialist Placements</t>
  </si>
  <si>
    <t>FINANCIAL YEAR 2024/25 SCHOOLS CONSULTATION  - OPTIONS - FACTOR SPEND</t>
  </si>
  <si>
    <t>2023/24 Funding            £</t>
  </si>
  <si>
    <t>Free School Meals</t>
  </si>
  <si>
    <t>Free School Meals - Ever 6</t>
  </si>
  <si>
    <t>IDACI Band F</t>
  </si>
  <si>
    <t>IDACI Band E</t>
  </si>
  <si>
    <t>IDACI Band D</t>
  </si>
  <si>
    <t>IDACI Band C</t>
  </si>
  <si>
    <t>IDACI Band B</t>
  </si>
  <si>
    <t>IDACI Band A</t>
  </si>
  <si>
    <t>Primary Low Attainment</t>
  </si>
  <si>
    <t>Secondary Low Attainment</t>
  </si>
  <si>
    <t xml:space="preserve">Amalgumated </t>
  </si>
  <si>
    <t>Uplift All through schools</t>
  </si>
  <si>
    <t>Minimum per pupil</t>
  </si>
  <si>
    <t>Minimum Funding Guarantee</t>
  </si>
  <si>
    <t>Additional funding through NFF</t>
  </si>
  <si>
    <t>High Incidence</t>
  </si>
  <si>
    <t>Place Led</t>
  </si>
  <si>
    <t>Top Up</t>
  </si>
  <si>
    <t>Intervention Cluster Fund</t>
  </si>
  <si>
    <t>TOTAL</t>
  </si>
  <si>
    <t xml:space="preserve">OPTION 1 - 2024/25  Formula inc ACA adjustment with £2.2m transfer; 2024/25 minimum per pupil funding; funding factors at 23/24 rates;  MFG @ +0.5% </t>
  </si>
  <si>
    <t>Option 2: No Transfer - 2024/25 Allocation of 100% NFF Rates incl ACA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</si>
</sst>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80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1" applyNumberFormat="1" applyFont="1" applyFill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5" fontId="8" fillId="0" borderId="10" xfId="1" applyNumberFormat="1" applyFont="1" applyFill="1" applyBorder="1" applyAlignment="1" applyProtection="1">
      <alignment horizontal="right"/>
    </xf>
    <xf numFmtId="165" fontId="8" fillId="0" borderId="11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165" fontId="8" fillId="0" borderId="12" xfId="1" applyNumberFormat="1" applyFont="1" applyFill="1" applyBorder="1" applyAlignment="1" applyProtection="1">
      <alignment horizontal="right"/>
    </xf>
    <xf numFmtId="1" fontId="0" fillId="0" borderId="0" xfId="0" applyNumberFormat="1"/>
    <xf numFmtId="165" fontId="0" fillId="0" borderId="9" xfId="1" quotePrefix="1" applyNumberFormat="1" applyFont="1" applyFill="1" applyBorder="1" applyAlignment="1">
      <alignment horizontal="right"/>
    </xf>
    <xf numFmtId="164" fontId="0" fillId="0" borderId="12" xfId="1" quotePrefix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164" fontId="8" fillId="0" borderId="12" xfId="1" applyNumberFormat="1" applyFont="1" applyFill="1" applyBorder="1" applyAlignment="1" applyProtection="1">
      <alignment horizontal="right"/>
    </xf>
    <xf numFmtId="0" fontId="8" fillId="0" borderId="13" xfId="0" applyFont="1" applyBorder="1" applyAlignment="1">
      <alignment horizontal="left"/>
    </xf>
    <xf numFmtId="165" fontId="0" fillId="0" borderId="12" xfId="1" quotePrefix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1" applyNumberFormat="1" applyFont="1" applyFill="1" applyBorder="1" applyAlignment="1" applyProtection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5" fillId="0" borderId="9" xfId="0" applyFont="1" applyBorder="1"/>
    <xf numFmtId="9" fontId="8" fillId="0" borderId="9" xfId="2" applyFont="1" applyFill="1" applyBorder="1" applyAlignment="1" applyProtection="1">
      <alignment horizontal="center"/>
    </xf>
    <xf numFmtId="0" fontId="2" fillId="0" borderId="0" xfId="0" applyFont="1"/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1" xfId="1" applyNumberFormat="1" applyFont="1" applyFill="1" applyBorder="1" applyAlignment="1" applyProtection="1">
      <alignment horizontal="right"/>
    </xf>
    <xf numFmtId="164" fontId="9" fillId="0" borderId="9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1" xfId="1" applyNumberFormat="1" applyFont="1" applyFill="1" applyBorder="1" applyAlignment="1" applyProtection="1">
      <alignment horizontal="right"/>
    </xf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4" fontId="5" fillId="0" borderId="0" xfId="0" applyNumberFormat="1" applyFont="1"/>
    <xf numFmtId="164" fontId="5" fillId="0" borderId="0" xfId="1" applyNumberFormat="1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64" fontId="5" fillId="0" borderId="8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165" fontId="8" fillId="0" borderId="13" xfId="1" applyNumberFormat="1" applyFont="1" applyFill="1" applyBorder="1" applyAlignment="1" applyProtection="1">
      <alignment horizontal="center"/>
    </xf>
    <xf numFmtId="0" fontId="8" fillId="0" borderId="13" xfId="0" applyFont="1" applyBorder="1" applyAlignment="1">
      <alignment horizontal="left" indent="1"/>
    </xf>
    <xf numFmtId="165" fontId="8" fillId="0" borderId="13" xfId="1" applyNumberFormat="1" applyFont="1" applyFill="1" applyBorder="1" applyAlignment="1" applyProtection="1">
      <alignment horizontal="right"/>
    </xf>
    <xf numFmtId="0" fontId="11" fillId="0" borderId="13" xfId="0" applyFont="1" applyBorder="1" applyAlignment="1">
      <alignment horizontal="left" indent="1"/>
    </xf>
    <xf numFmtId="0" fontId="3" fillId="0" borderId="0" xfId="0" applyFont="1"/>
    <xf numFmtId="165" fontId="11" fillId="0" borderId="13" xfId="1" applyNumberFormat="1" applyFont="1" applyFill="1" applyBorder="1" applyAlignment="1" applyProtection="1">
      <alignment horizontal="right"/>
    </xf>
    <xf numFmtId="165" fontId="11" fillId="0" borderId="10" xfId="1" applyNumberFormat="1" applyFont="1" applyFill="1" applyBorder="1" applyAlignment="1" applyProtection="1">
      <alignment horizontal="right"/>
    </xf>
    <xf numFmtId="165" fontId="11" fillId="0" borderId="11" xfId="1" applyNumberFormat="1" applyFont="1" applyFill="1" applyBorder="1" applyAlignment="1" applyProtection="1">
      <alignment horizontal="right"/>
    </xf>
    <xf numFmtId="164" fontId="11" fillId="0" borderId="9" xfId="1" applyNumberFormat="1" applyFont="1" applyFill="1" applyBorder="1" applyAlignment="1" applyProtection="1">
      <alignment horizontal="right"/>
    </xf>
    <xf numFmtId="164" fontId="11" fillId="0" borderId="12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9" xfId="1" applyNumberFormat="1" applyFont="1" applyFill="1" applyBorder="1" applyAlignment="1" applyProtection="1">
      <alignment horizontal="right"/>
    </xf>
    <xf numFmtId="165" fontId="11" fillId="0" borderId="12" xfId="1" applyNumberFormat="1" applyFont="1" applyFill="1" applyBorder="1" applyAlignment="1" applyProtection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8" fillId="0" borderId="15" xfId="1" applyNumberFormat="1" applyFont="1" applyFill="1" applyBorder="1" applyAlignment="1" applyProtection="1">
      <alignment horizontal="right"/>
    </xf>
    <xf numFmtId="165" fontId="9" fillId="0" borderId="15" xfId="1" applyNumberFormat="1" applyFont="1" applyFill="1" applyBorder="1" applyAlignment="1" applyProtection="1">
      <alignment horizontal="right"/>
    </xf>
    <xf numFmtId="165" fontId="9" fillId="0" borderId="9" xfId="1" applyNumberFormat="1" applyFont="1" applyFill="1" applyBorder="1" applyAlignment="1" applyProtection="1">
      <alignment horizontal="right"/>
    </xf>
    <xf numFmtId="0" fontId="12" fillId="0" borderId="0" xfId="0" applyFont="1"/>
    <xf numFmtId="165" fontId="13" fillId="0" borderId="10" xfId="1" applyNumberFormat="1" applyFont="1" applyFill="1" applyBorder="1" applyAlignment="1" applyProtection="1">
      <alignment horizontal="right"/>
    </xf>
    <xf numFmtId="165" fontId="13" fillId="0" borderId="11" xfId="1" applyNumberFormat="1" applyFont="1" applyFill="1" applyBorder="1" applyAlignment="1" applyProtection="1">
      <alignment horizontal="right"/>
    </xf>
    <xf numFmtId="164" fontId="13" fillId="0" borderId="9" xfId="1" applyNumberFormat="1" applyFont="1" applyFill="1" applyBorder="1" applyAlignment="1" applyProtection="1">
      <alignment horizontal="right"/>
    </xf>
    <xf numFmtId="164" fontId="13" fillId="0" borderId="12" xfId="1" applyNumberFormat="1" applyFont="1" applyFill="1" applyBorder="1" applyAlignment="1" applyProtection="1">
      <alignment horizontal="right"/>
    </xf>
    <xf numFmtId="165" fontId="13" fillId="0" borderId="0" xfId="1" applyNumberFormat="1" applyFont="1" applyFill="1" applyBorder="1" applyAlignment="1" applyProtection="1">
      <alignment horizontal="right"/>
    </xf>
    <xf numFmtId="165" fontId="13" fillId="0" borderId="9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165" fontId="11" fillId="0" borderId="15" xfId="1" applyNumberFormat="1" applyFont="1" applyFill="1" applyBorder="1" applyAlignment="1" applyProtection="1">
      <alignment horizontal="right"/>
    </xf>
    <xf numFmtId="10" fontId="0" fillId="0" borderId="9" xfId="2" applyNumberFormat="1" applyFont="1" applyFill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8" fillId="0" borderId="24" xfId="1" applyNumberFormat="1" applyFont="1" applyFill="1" applyBorder="1" applyAlignment="1" applyProtection="1">
      <alignment horizontal="right"/>
    </xf>
    <xf numFmtId="165" fontId="8" fillId="0" borderId="25" xfId="1" applyNumberFormat="1" applyFont="1" applyFill="1" applyBorder="1" applyAlignment="1" applyProtection="1">
      <alignment horizontal="right"/>
    </xf>
    <xf numFmtId="165" fontId="0" fillId="0" borderId="25" xfId="1" quotePrefix="1" applyNumberFormat="1" applyFont="1" applyFill="1" applyBorder="1" applyAlignment="1">
      <alignment horizontal="right"/>
    </xf>
    <xf numFmtId="10" fontId="0" fillId="0" borderId="25" xfId="2" applyNumberFormat="1" applyFont="1" applyFill="1" applyBorder="1" applyAlignment="1">
      <alignment horizontal="right"/>
    </xf>
    <xf numFmtId="164" fontId="0" fillId="0" borderId="26" xfId="1" quotePrefix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9" fillId="0" borderId="9" xfId="2" applyFont="1" applyFill="1" applyBorder="1" applyAlignment="1" applyProtection="1">
      <alignment horizontal="center"/>
    </xf>
    <xf numFmtId="164" fontId="5" fillId="0" borderId="4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5" fontId="8" fillId="0" borderId="26" xfId="1" applyNumberFormat="1" applyFont="1" applyFill="1" applyBorder="1" applyAlignment="1" applyProtection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left"/>
    </xf>
    <xf numFmtId="165" fontId="8" fillId="0" borderId="14" xfId="0" applyNumberFormat="1" applyFont="1" applyBorder="1" applyAlignment="1">
      <alignment horizontal="left"/>
    </xf>
    <xf numFmtId="17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" fontId="8" fillId="0" borderId="3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165" fontId="8" fillId="0" borderId="31" xfId="1" applyNumberFormat="1" applyFont="1" applyFill="1" applyBorder="1" applyAlignment="1" applyProtection="1">
      <alignment horizontal="center"/>
    </xf>
    <xf numFmtId="165" fontId="8" fillId="0" borderId="31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8" fillId="0" borderId="32" xfId="0" applyFont="1" applyBorder="1" applyAlignment="1">
      <alignment horizontal="left"/>
    </xf>
    <xf numFmtId="1" fontId="0" fillId="0" borderId="5" xfId="1" quotePrefix="1" applyNumberFormat="1" applyFont="1" applyFill="1" applyBorder="1" applyAlignment="1">
      <alignment horizontal="center"/>
    </xf>
    <xf numFmtId="1" fontId="0" fillId="0" borderId="13" xfId="1" quotePrefix="1" applyNumberFormat="1" applyFont="1" applyFill="1" applyBorder="1" applyAlignment="1">
      <alignment horizontal="center"/>
    </xf>
    <xf numFmtId="0" fontId="0" fillId="0" borderId="13" xfId="0" applyBorder="1"/>
    <xf numFmtId="0" fontId="2" fillId="0" borderId="13" xfId="0" applyFont="1" applyBorder="1"/>
    <xf numFmtId="0" fontId="0" fillId="0" borderId="18" xfId="0" applyBorder="1"/>
    <xf numFmtId="0" fontId="0" fillId="0" borderId="10" xfId="0" applyBorder="1"/>
    <xf numFmtId="0" fontId="0" fillId="0" borderId="19" xfId="0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0" fontId="16" fillId="0" borderId="0" xfId="0" applyNumberFormat="1" applyFont="1" applyAlignment="1">
      <alignment horizontal="right" vertical="center" wrapText="1"/>
    </xf>
    <xf numFmtId="9" fontId="16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vertical="center"/>
    </xf>
    <xf numFmtId="0" fontId="17" fillId="0" borderId="0" xfId="0" applyFont="1"/>
    <xf numFmtId="0" fontId="3" fillId="0" borderId="0" xfId="0" applyFont="1" applyAlignment="1">
      <alignment horizontal="right"/>
    </xf>
    <xf numFmtId="0" fontId="0" fillId="0" borderId="17" xfId="0" applyBorder="1"/>
    <xf numFmtId="0" fontId="0" fillId="0" borderId="33" xfId="0" applyBorder="1"/>
    <xf numFmtId="0" fontId="0" fillId="0" borderId="16" xfId="0" applyBorder="1"/>
    <xf numFmtId="0" fontId="0" fillId="0" borderId="34" xfId="0" applyBorder="1"/>
    <xf numFmtId="0" fontId="18" fillId="0" borderId="0" xfId="0" applyFont="1"/>
    <xf numFmtId="0" fontId="19" fillId="0" borderId="0" xfId="0" applyFont="1"/>
    <xf numFmtId="0" fontId="0" fillId="0" borderId="35" xfId="0" applyBorder="1"/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left" vertical="center" wrapText="1" indent="1"/>
    </xf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1" applyFont="1" applyFill="1" applyAlignment="1">
      <alignment horizontal="center"/>
    </xf>
    <xf numFmtId="43" fontId="0" fillId="0" borderId="0" xfId="1" applyFont="1" applyFill="1"/>
    <xf numFmtId="0" fontId="8" fillId="0" borderId="0" xfId="3" applyFont="1" applyAlignment="1">
      <alignment horizontal="left" vertical="center" wrapText="1"/>
    </xf>
    <xf numFmtId="8" fontId="8" fillId="0" borderId="0" xfId="3" applyNumberFormat="1" applyFont="1" applyAlignment="1">
      <alignment horizontal="left" vertical="center" indent="1"/>
    </xf>
    <xf numFmtId="43" fontId="8" fillId="0" borderId="0" xfId="1" applyFont="1" applyFill="1" applyBorder="1" applyAlignment="1" applyProtection="1">
      <alignment horizontal="center" vertical="center" wrapText="1"/>
    </xf>
    <xf numFmtId="43" fontId="8" fillId="0" borderId="0" xfId="1" applyFont="1" applyFill="1" applyBorder="1" applyAlignment="1" applyProtection="1">
      <alignment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20" fillId="0" borderId="0" xfId="1" applyFont="1" applyFill="1" applyBorder="1" applyAlignment="1" applyProtection="1">
      <alignment horizontal="center" vertical="center" wrapText="1"/>
    </xf>
    <xf numFmtId="10" fontId="8" fillId="0" borderId="0" xfId="1" applyNumberFormat="1" applyFont="1" applyFill="1" applyBorder="1" applyAlignment="1" applyProtection="1">
      <alignment horizontal="center" vertical="center" wrapText="1"/>
    </xf>
    <xf numFmtId="10" fontId="8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left" indent="1"/>
    </xf>
    <xf numFmtId="0" fontId="0" fillId="0" borderId="36" xfId="0" applyBorder="1"/>
    <xf numFmtId="0" fontId="8" fillId="0" borderId="37" xfId="3" applyFont="1" applyBorder="1" applyAlignment="1">
      <alignment vertical="center"/>
    </xf>
    <xf numFmtId="43" fontId="8" fillId="0" borderId="37" xfId="1" applyFont="1" applyFill="1" applyBorder="1" applyAlignment="1" applyProtection="1">
      <alignment vertical="center" wrapText="1"/>
    </xf>
    <xf numFmtId="0" fontId="0" fillId="0" borderId="38" xfId="0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33" xfId="1" applyNumberFormat="1" applyFont="1" applyFill="1" applyBorder="1"/>
    <xf numFmtId="164" fontId="18" fillId="0" borderId="0" xfId="1" applyNumberFormat="1" applyFont="1" applyFill="1" applyBorder="1"/>
    <xf numFmtId="0" fontId="0" fillId="0" borderId="0" xfId="0" applyAlignment="1">
      <alignment horizontal="center" vertical="center" wrapText="1"/>
    </xf>
    <xf numFmtId="164" fontId="8" fillId="0" borderId="0" xfId="1" applyNumberFormat="1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Border="1"/>
    <xf numFmtId="164" fontId="8" fillId="0" borderId="0" xfId="1" applyNumberFormat="1" applyFont="1" applyFill="1" applyBorder="1" applyAlignment="1" applyProtection="1">
      <alignment horizontal="left" vertical="center" wrapText="1"/>
    </xf>
    <xf numFmtId="164" fontId="8" fillId="0" borderId="0" xfId="1" applyNumberFormat="1" applyFont="1" applyFill="1" applyBorder="1" applyAlignment="1" applyProtection="1">
      <alignment horizontal="left" vertical="center" inden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>
      <alignment horizontal="left" indent="1"/>
    </xf>
    <xf numFmtId="164" fontId="8" fillId="0" borderId="37" xfId="1" applyNumberFormat="1" applyFont="1" applyFill="1" applyBorder="1" applyAlignment="1" applyProtection="1">
      <alignment vertical="center"/>
    </xf>
    <xf numFmtId="164" fontId="8" fillId="0" borderId="37" xfId="1" applyNumberFormat="1" applyFont="1" applyFill="1" applyBorder="1" applyAlignment="1" applyProtection="1">
      <alignment vertical="center" wrapText="1"/>
    </xf>
    <xf numFmtId="0" fontId="0" fillId="0" borderId="37" xfId="0" applyBorder="1"/>
    <xf numFmtId="164" fontId="0" fillId="0" borderId="38" xfId="0" applyNumberForma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34206174-FC29-48C5-9976-77BFC60577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outhglos.sharepoint.com/sites/FinanceServiceReview/Shared%20Documents/Corp%20&amp;%20Mgt%20Accts/Management%20Accounts/FBP%20-%20Children/Schools/2024%20-%2025/Schools%20Block/APT/Indicative%2024-25%20School%20by%20school/V1/Schools%20Funding%20Arrangements%2023-24%20and%2024-25%20school%20by%20school.xlsx" TargetMode="External"/><Relationship Id="rId2" Type="http://schemas.microsoft.com/office/2019/04/relationships/externalLinkLongPath" Target="https://southglos.sharepoint.com/sites/FinanceServiceReview/Shared%20Documents/Corp%20&amp;%20Mgt%20Accts/Management%20Accounts/FBP%20-%20Children/Schools/2024%20-%2025/Schools%20Block/APT/Indicative%2024-25%20School%20by%20school/V1/Schools%20Funding%20Arrangements%2023-24%20and%2024-25%20school%20by%20school.xlsx?B8CB0587" TargetMode="External"/><Relationship Id="rId1" Type="http://schemas.openxmlformats.org/officeDocument/2006/relationships/externalLinkPath" Target="file:///\\B8CB0587\Schools%20Funding%20Arrangements%2023-24%20and%2024-25%20school%20by%20school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outhglos.sharepoint.com/sites/FinanceServiceReview/Shared%20Documents/Corp%20&amp;%20Mgt%20Accts/Management%20Accounts/FBP%20-%20Children/Schools/2023%20-%2024/School%20Block/APT/Sent%20to%20ESFA/202324_P1_APT_803_South_Gloucestershire%20f1.xlsx" TargetMode="External"/><Relationship Id="rId2" Type="http://schemas.microsoft.com/office/2019/04/relationships/externalLinkLongPath" Target="https://southglos.sharepoint.com/sites/FinanceServiceReview/Shared%20Documents/Corp%20&amp;%20Mgt%20Accts/Management%20Accounts/FBP%20-%20Children/Schools/2023%20-%2024/School%20Block/APT/Sent%20to%20ESFA/202324_P1_APT_803_South_Gloucestershire%20f1.xlsx?98B11EBD" TargetMode="External"/><Relationship Id="rId1" Type="http://schemas.openxmlformats.org/officeDocument/2006/relationships/externalLinkPath" Target="file:///\\98B11EBD\202324_P1_APT_803_South_Gloucestershire%20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Notes"/>
      <sheetName val="School by School Options"/>
      <sheetName val="School by School Analysis"/>
      <sheetName val="Factor Rates"/>
      <sheetName val="Factor Spend"/>
    </sheetNames>
    <sheetDataSet>
      <sheetData sheetId="0" refreshError="1"/>
      <sheetData sheetId="1" refreshError="1">
        <row r="3">
          <cell r="J3" t="str">
            <v>2024/25 Allocation of 100% NFF Rates incl ACA adjustment</v>
          </cell>
          <cell r="P3" t="str">
            <v xml:space="preserve">OPTION 1 - 2024/25  Formula with 0.5% transfer; 2024/25 minimum per pupil funding; funding factors at 23/24 rates ;  MFG @ +0.5% </v>
          </cell>
          <cell r="V3" t="str">
            <v xml:space="preserve">OPTION 2 - 2024/25  Formula with £2.2m transfer; 2024/25 minimum per pupil funding; funding factors at 23/24 rates ;  MFG @ +0.5% </v>
          </cell>
        </row>
      </sheetData>
      <sheetData sheetId="2" refreshError="1"/>
      <sheetData sheetId="3" refreshError="1"/>
      <sheetData sheetId="4" refreshError="1">
        <row r="5">
          <cell r="E5" t="str">
            <v>2024/25 Allocation of 100% NFF Rates incl ACA adjustment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ront Sheet"/>
      <sheetName val="Cover"/>
      <sheetName val="Schools Block Data"/>
      <sheetName val="22-23 submitted baselines"/>
      <sheetName val="22-23 HN places"/>
      <sheetName val="Proposed Free Schools"/>
      <sheetName val="IndicativeNFF NNDR PaidBy ESFA"/>
      <sheetName val="FSM6 update"/>
      <sheetName val="Inputs &amp; Adjustments"/>
      <sheetName val="Local Factors"/>
      <sheetName val="Adjusted Factors"/>
      <sheetName val="LA estimate of NNDR 23-24"/>
      <sheetName val="22-23 final baselines"/>
      <sheetName val="Commentary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Split sites data"/>
      <sheetName val="Post-16 infrastructure changes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I14">
            <v>79902302.75</v>
          </cell>
        </row>
        <row r="15">
          <cell r="I15">
            <v>40587187.339999996</v>
          </cell>
        </row>
        <row r="16">
          <cell r="I16">
            <v>29238756.48</v>
          </cell>
        </row>
        <row r="18">
          <cell r="I18">
            <v>2626258.444444444</v>
          </cell>
        </row>
        <row r="19">
          <cell r="I19">
            <v>4987421.1744444435</v>
          </cell>
        </row>
        <row r="20">
          <cell r="I20">
            <v>1070597.2383571235</v>
          </cell>
        </row>
        <row r="21">
          <cell r="I21">
            <v>775556.72023045085</v>
          </cell>
        </row>
        <row r="22">
          <cell r="I22">
            <v>286754.3884399535</v>
          </cell>
        </row>
        <row r="23">
          <cell r="I23">
            <v>196821.67497973796</v>
          </cell>
        </row>
        <row r="24">
          <cell r="I24">
            <v>76774.379168035506</v>
          </cell>
        </row>
        <row r="25">
          <cell r="I25">
            <v>60798.759226467606</v>
          </cell>
        </row>
        <row r="27">
          <cell r="I27">
            <v>1118257.6160249251</v>
          </cell>
        </row>
        <row r="28">
          <cell r="I28">
            <v>670887.39762636623</v>
          </cell>
        </row>
        <row r="29">
          <cell r="I29">
            <v>166153.31823525339</v>
          </cell>
        </row>
        <row r="31">
          <cell r="I31">
            <v>6521453.8113919711</v>
          </cell>
        </row>
        <row r="32">
          <cell r="I32">
            <v>5433928.4588044034</v>
          </cell>
        </row>
        <row r="42">
          <cell r="J42">
            <v>13823518.429999966</v>
          </cell>
        </row>
        <row r="43">
          <cell r="J43">
            <v>348745.17673504667</v>
          </cell>
        </row>
        <row r="57">
          <cell r="J57">
            <v>6100</v>
          </cell>
        </row>
        <row r="65">
          <cell r="J65">
            <v>3141753.4534577271</v>
          </cell>
        </row>
        <row r="68">
          <cell r="J68">
            <v>168666.31214958231</v>
          </cell>
        </row>
        <row r="89">
          <cell r="J89">
            <v>2540047.0099999998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830A-4254-4472-9C17-35477430CAFB}">
  <dimension ref="A1:T149"/>
  <sheetViews>
    <sheetView tabSelected="1" workbookViewId="0">
      <selection activeCell="AC10" sqref="AC10"/>
    </sheetView>
  </sheetViews>
  <sheetFormatPr defaultRowHeight="15" x14ac:dyDescent="0.25"/>
  <cols>
    <col min="1" max="1" width="48.28515625" customWidth="1"/>
    <col min="3" max="3" width="11.42578125" customWidth="1"/>
    <col min="5" max="5" width="12.28515625" customWidth="1"/>
    <col min="6" max="6" width="14.28515625" customWidth="1"/>
    <col min="7" max="7" width="13.7109375" customWidth="1"/>
    <col min="8" max="8" width="10.7109375" customWidth="1"/>
    <col min="10" max="10" width="11.85546875" customWidth="1"/>
    <col min="11" max="12" width="11.7109375" customWidth="1"/>
    <col min="13" max="13" width="10" customWidth="1"/>
    <col min="14" max="14" width="10.28515625" customWidth="1"/>
    <col min="16" max="16" width="12.5703125" customWidth="1"/>
    <col min="17" max="17" width="13.5703125" customWidth="1"/>
    <col min="18" max="18" width="11" customWidth="1"/>
    <col min="19" max="19" width="9.85546875" customWidth="1"/>
    <col min="20" max="20" width="10.7109375" customWidth="1"/>
  </cols>
  <sheetData>
    <row r="1" spans="1:20" ht="18.75" x14ac:dyDescent="0.3">
      <c r="A1" s="1" t="s">
        <v>0</v>
      </c>
      <c r="C1" s="1"/>
      <c r="E1" s="2"/>
      <c r="F1" s="2"/>
      <c r="G1" s="2"/>
      <c r="H1" s="2"/>
      <c r="I1" s="2"/>
      <c r="P1" s="2"/>
      <c r="Q1" s="2"/>
      <c r="R1" s="2"/>
      <c r="S1" s="2"/>
      <c r="T1" s="3"/>
    </row>
    <row r="2" spans="1:20" ht="19.5" thickBot="1" x14ac:dyDescent="0.35">
      <c r="A2" s="2"/>
      <c r="C2" s="2"/>
      <c r="E2" s="178"/>
      <c r="F2" s="178"/>
      <c r="G2" s="178"/>
      <c r="H2" s="84"/>
      <c r="I2" s="84"/>
      <c r="P2" s="179"/>
      <c r="Q2" s="179"/>
      <c r="R2" s="179"/>
      <c r="S2" s="179"/>
      <c r="T2" s="179"/>
    </row>
    <row r="3" spans="1:20" ht="70.900000000000006" customHeight="1" thickBot="1" x14ac:dyDescent="0.3">
      <c r="A3" s="2"/>
      <c r="C3" s="2"/>
      <c r="E3" s="175" t="s">
        <v>1</v>
      </c>
      <c r="F3" s="176"/>
      <c r="G3" s="176"/>
      <c r="H3" s="177"/>
      <c r="I3" s="4"/>
      <c r="J3" s="175" t="s">
        <v>211</v>
      </c>
      <c r="K3" s="176"/>
      <c r="L3" s="176"/>
      <c r="M3" s="176"/>
      <c r="N3" s="177"/>
      <c r="P3" s="175" t="s">
        <v>212</v>
      </c>
      <c r="Q3" s="176"/>
      <c r="R3" s="176"/>
      <c r="S3" s="176"/>
      <c r="T3" s="177"/>
    </row>
    <row r="4" spans="1:20" ht="75.75" thickBot="1" x14ac:dyDescent="0.3">
      <c r="A4" s="2"/>
      <c r="C4" s="102" t="s">
        <v>2</v>
      </c>
      <c r="D4" s="5"/>
      <c r="E4" s="95" t="s">
        <v>142</v>
      </c>
      <c r="F4" s="93" t="s">
        <v>3</v>
      </c>
      <c r="G4" s="100" t="s">
        <v>4</v>
      </c>
      <c r="H4" s="101" t="s">
        <v>5</v>
      </c>
      <c r="I4" s="6"/>
      <c r="J4" s="95" t="s">
        <v>142</v>
      </c>
      <c r="K4" s="93" t="s">
        <v>6</v>
      </c>
      <c r="L4" s="98" t="s">
        <v>9</v>
      </c>
      <c r="M4" s="98" t="s">
        <v>10</v>
      </c>
      <c r="N4" s="94" t="s">
        <v>8</v>
      </c>
      <c r="P4" s="95" t="s">
        <v>142</v>
      </c>
      <c r="Q4" s="93" t="s">
        <v>6</v>
      </c>
      <c r="R4" s="98" t="s">
        <v>9</v>
      </c>
      <c r="S4" s="93" t="s">
        <v>7</v>
      </c>
      <c r="T4" s="97" t="s">
        <v>8</v>
      </c>
    </row>
    <row r="5" spans="1:20" x14ac:dyDescent="0.25">
      <c r="A5" s="103" t="s">
        <v>11</v>
      </c>
      <c r="B5" s="117">
        <v>8032008</v>
      </c>
      <c r="C5" s="110">
        <v>359</v>
      </c>
      <c r="D5" s="7"/>
      <c r="E5" s="88">
        <v>1607763</v>
      </c>
      <c r="F5" s="89">
        <v>1581395</v>
      </c>
      <c r="G5" s="89">
        <v>4405</v>
      </c>
      <c r="H5" s="99">
        <v>4478.4484679665738</v>
      </c>
      <c r="I5" s="12"/>
      <c r="J5" s="88">
        <v>1699995.5198471891</v>
      </c>
      <c r="K5" s="89">
        <v>1673548.5198471891</v>
      </c>
      <c r="L5" s="90">
        <v>92153.519847189076</v>
      </c>
      <c r="M5" s="91">
        <v>5.8273562169596511E-2</v>
      </c>
      <c r="N5" s="92">
        <v>4661.695041357073</v>
      </c>
      <c r="P5" s="88">
        <v>1725609.0856122677</v>
      </c>
      <c r="Q5" s="89">
        <v>1699162.0856122677</v>
      </c>
      <c r="R5" s="90">
        <v>117767.08561226772</v>
      </c>
      <c r="S5" s="91">
        <v>7.4470379387988284E-2</v>
      </c>
      <c r="T5" s="92">
        <v>4733.0420212040881</v>
      </c>
    </row>
    <row r="6" spans="1:20" x14ac:dyDescent="0.25">
      <c r="A6" s="104" t="s">
        <v>12</v>
      </c>
      <c r="B6" s="118">
        <v>8032185</v>
      </c>
      <c r="C6" s="111">
        <v>218</v>
      </c>
      <c r="D6" s="7"/>
      <c r="E6" s="8">
        <v>989730</v>
      </c>
      <c r="F6" s="10">
        <v>960290</v>
      </c>
      <c r="G6" s="10">
        <v>4405</v>
      </c>
      <c r="H6" s="11">
        <v>4540.0458715596333</v>
      </c>
      <c r="I6" s="12"/>
      <c r="J6" s="8">
        <v>1037914</v>
      </c>
      <c r="K6" s="10">
        <v>1004980</v>
      </c>
      <c r="L6" s="13">
        <v>44690</v>
      </c>
      <c r="M6" s="86">
        <v>4.6538024971623154E-2</v>
      </c>
      <c r="N6" s="14">
        <v>4610</v>
      </c>
      <c r="P6" s="8">
        <v>1037914</v>
      </c>
      <c r="Q6" s="10">
        <v>1004980</v>
      </c>
      <c r="R6" s="13">
        <v>44690</v>
      </c>
      <c r="S6" s="86">
        <v>4.6538024971623154E-2</v>
      </c>
      <c r="T6" s="14">
        <v>4610</v>
      </c>
    </row>
    <row r="7" spans="1:20" x14ac:dyDescent="0.25">
      <c r="A7" s="104" t="s">
        <v>13</v>
      </c>
      <c r="B7" s="118">
        <v>8033042</v>
      </c>
      <c r="C7" s="111">
        <v>305</v>
      </c>
      <c r="D7" s="7"/>
      <c r="E7" s="8">
        <v>1362362.25</v>
      </c>
      <c r="F7" s="10">
        <v>1343525</v>
      </c>
      <c r="G7" s="10">
        <v>4405</v>
      </c>
      <c r="H7" s="11">
        <v>4466.7614754098358</v>
      </c>
      <c r="I7" s="12"/>
      <c r="J7" s="8">
        <v>1427712.84</v>
      </c>
      <c r="K7" s="10">
        <v>1406050</v>
      </c>
      <c r="L7" s="13">
        <v>62525</v>
      </c>
      <c r="M7" s="86">
        <v>4.6538024971623154E-2</v>
      </c>
      <c r="N7" s="14">
        <v>4610</v>
      </c>
      <c r="P7" s="8">
        <v>1427712.84</v>
      </c>
      <c r="Q7" s="10">
        <v>1406050</v>
      </c>
      <c r="R7" s="13">
        <v>62525</v>
      </c>
      <c r="S7" s="86">
        <v>4.6538024971623154E-2</v>
      </c>
      <c r="T7" s="14">
        <v>4610</v>
      </c>
    </row>
    <row r="8" spans="1:20" x14ac:dyDescent="0.25">
      <c r="A8" s="104" t="s">
        <v>14</v>
      </c>
      <c r="B8" s="118">
        <v>8032341</v>
      </c>
      <c r="C8" s="111">
        <v>419</v>
      </c>
      <c r="D8" s="7"/>
      <c r="E8" s="8">
        <v>1879487</v>
      </c>
      <c r="F8" s="10">
        <v>1845695</v>
      </c>
      <c r="G8" s="10">
        <v>4405</v>
      </c>
      <c r="H8" s="11">
        <v>4485.649164677804</v>
      </c>
      <c r="I8" s="12"/>
      <c r="J8" s="8">
        <v>1969264.5</v>
      </c>
      <c r="K8" s="10">
        <v>1931590</v>
      </c>
      <c r="L8" s="13">
        <v>85895</v>
      </c>
      <c r="M8" s="86">
        <v>4.6538024971623154E-2</v>
      </c>
      <c r="N8" s="14">
        <v>4610</v>
      </c>
      <c r="P8" s="8">
        <v>1969264.5</v>
      </c>
      <c r="Q8" s="10">
        <v>1931590</v>
      </c>
      <c r="R8" s="13">
        <v>85895</v>
      </c>
      <c r="S8" s="86">
        <v>4.6538024971623154E-2</v>
      </c>
      <c r="T8" s="14">
        <v>4610</v>
      </c>
    </row>
    <row r="9" spans="1:20" x14ac:dyDescent="0.25">
      <c r="A9" s="104" t="s">
        <v>15</v>
      </c>
      <c r="B9" s="118">
        <v>8032216</v>
      </c>
      <c r="C9" s="111">
        <v>275</v>
      </c>
      <c r="D9" s="7"/>
      <c r="E9" s="8">
        <v>1339932.4482311581</v>
      </c>
      <c r="F9" s="10">
        <v>1300508.4482311581</v>
      </c>
      <c r="G9" s="10">
        <v>4729.1216299314838</v>
      </c>
      <c r="H9" s="11">
        <v>4872.4816299314843</v>
      </c>
      <c r="I9" s="12"/>
      <c r="J9" s="8">
        <v>1419993.1432941374</v>
      </c>
      <c r="K9" s="10">
        <v>1378825.6432941374</v>
      </c>
      <c r="L9" s="13">
        <v>78317.195062979357</v>
      </c>
      <c r="M9" s="86">
        <v>6.0220443142449245E-2</v>
      </c>
      <c r="N9" s="14">
        <v>5013.9114301604995</v>
      </c>
      <c r="P9" s="8">
        <v>1441095.9942259281</v>
      </c>
      <c r="Q9" s="10">
        <v>1399928.4942259281</v>
      </c>
      <c r="R9" s="13">
        <v>99420.045994770015</v>
      </c>
      <c r="S9" s="86">
        <v>7.6447058940672608E-2</v>
      </c>
      <c r="T9" s="14">
        <v>5090.6490699124661</v>
      </c>
    </row>
    <row r="10" spans="1:20" x14ac:dyDescent="0.25">
      <c r="A10" s="104" t="s">
        <v>16</v>
      </c>
      <c r="B10" s="118">
        <v>8032333</v>
      </c>
      <c r="C10" s="111">
        <v>284</v>
      </c>
      <c r="D10" s="7"/>
      <c r="E10" s="8">
        <v>1275970</v>
      </c>
      <c r="F10" s="10">
        <v>1251020</v>
      </c>
      <c r="G10" s="10">
        <v>4405</v>
      </c>
      <c r="H10" s="11">
        <v>4492.8521126760561</v>
      </c>
      <c r="I10" s="12"/>
      <c r="J10" s="8">
        <v>1337433.5</v>
      </c>
      <c r="K10" s="10">
        <v>1309240</v>
      </c>
      <c r="L10" s="13">
        <v>58220</v>
      </c>
      <c r="M10" s="86">
        <v>4.6538024971623154E-2</v>
      </c>
      <c r="N10" s="14">
        <v>4610</v>
      </c>
      <c r="P10" s="8">
        <v>1338831.5367991638</v>
      </c>
      <c r="Q10" s="10">
        <v>1310638.0367991638</v>
      </c>
      <c r="R10" s="13">
        <v>59618.03679916379</v>
      </c>
      <c r="S10" s="86">
        <v>4.7655542516637457E-2</v>
      </c>
      <c r="T10" s="14">
        <v>4614.9226647857877</v>
      </c>
    </row>
    <row r="11" spans="1:20" x14ac:dyDescent="0.25">
      <c r="A11" s="104" t="s">
        <v>17</v>
      </c>
      <c r="B11" s="118">
        <v>8032329</v>
      </c>
      <c r="C11" s="111">
        <v>632</v>
      </c>
      <c r="D11" s="7"/>
      <c r="E11" s="8">
        <v>2829784</v>
      </c>
      <c r="F11" s="10">
        <v>2783960</v>
      </c>
      <c r="G11" s="10">
        <v>4405</v>
      </c>
      <c r="H11" s="11">
        <v>4477.506329113924</v>
      </c>
      <c r="I11" s="12"/>
      <c r="J11" s="8">
        <v>2971578.65</v>
      </c>
      <c r="K11" s="10">
        <v>2913520</v>
      </c>
      <c r="L11" s="13">
        <v>129560</v>
      </c>
      <c r="M11" s="86">
        <v>4.6538024971623154E-2</v>
      </c>
      <c r="N11" s="14">
        <v>4610</v>
      </c>
      <c r="P11" s="8">
        <v>2971578.65</v>
      </c>
      <c r="Q11" s="10">
        <v>2913520</v>
      </c>
      <c r="R11" s="13">
        <v>129560</v>
      </c>
      <c r="S11" s="86">
        <v>4.6538024971623154E-2</v>
      </c>
      <c r="T11" s="14">
        <v>4610</v>
      </c>
    </row>
    <row r="12" spans="1:20" x14ac:dyDescent="0.25">
      <c r="A12" s="104" t="s">
        <v>18</v>
      </c>
      <c r="B12" s="118">
        <v>8032317</v>
      </c>
      <c r="C12" s="111">
        <v>413</v>
      </c>
      <c r="D12" s="7"/>
      <c r="E12" s="8">
        <v>1873537</v>
      </c>
      <c r="F12" s="10">
        <v>1819265</v>
      </c>
      <c r="G12" s="10">
        <v>4405</v>
      </c>
      <c r="H12" s="11">
        <v>4536.4092009685228</v>
      </c>
      <c r="I12" s="12"/>
      <c r="J12" s="8">
        <v>1967802</v>
      </c>
      <c r="K12" s="10">
        <v>1903930</v>
      </c>
      <c r="L12" s="13">
        <v>84665</v>
      </c>
      <c r="M12" s="86">
        <v>4.6538024971623154E-2</v>
      </c>
      <c r="N12" s="14">
        <v>4610</v>
      </c>
      <c r="P12" s="8">
        <v>1967802</v>
      </c>
      <c r="Q12" s="10">
        <v>1903930</v>
      </c>
      <c r="R12" s="13">
        <v>84665</v>
      </c>
      <c r="S12" s="86">
        <v>4.6538024971623154E-2</v>
      </c>
      <c r="T12" s="14">
        <v>4610</v>
      </c>
    </row>
    <row r="13" spans="1:20" x14ac:dyDescent="0.25">
      <c r="A13" s="104" t="s">
        <v>19</v>
      </c>
      <c r="B13" s="118">
        <v>8032340</v>
      </c>
      <c r="C13" s="111">
        <v>227</v>
      </c>
      <c r="D13" s="7"/>
      <c r="E13" s="8">
        <v>1044335.2855888889</v>
      </c>
      <c r="F13" s="10">
        <v>1013103.2855888889</v>
      </c>
      <c r="G13" s="10">
        <v>4463.0100686735195</v>
      </c>
      <c r="H13" s="11">
        <v>4600.5959717572196</v>
      </c>
      <c r="I13" s="12"/>
      <c r="J13" s="8">
        <v>1105903.4385644807</v>
      </c>
      <c r="K13" s="10">
        <v>1071472.4385644807</v>
      </c>
      <c r="L13" s="13">
        <v>58369.152975591831</v>
      </c>
      <c r="M13" s="86">
        <v>5.7614217430618099E-2</v>
      </c>
      <c r="N13" s="14">
        <v>4720.1429011651135</v>
      </c>
      <c r="P13" s="8">
        <v>1122302.5564683971</v>
      </c>
      <c r="Q13" s="10">
        <v>1087871.5564683971</v>
      </c>
      <c r="R13" s="13">
        <v>74768.270879508229</v>
      </c>
      <c r="S13" s="86">
        <v>7.3801232256440169E-2</v>
      </c>
      <c r="T13" s="14">
        <v>4792.385711314525</v>
      </c>
    </row>
    <row r="14" spans="1:20" x14ac:dyDescent="0.25">
      <c r="A14" s="104" t="s">
        <v>20</v>
      </c>
      <c r="B14" s="118">
        <v>8032231</v>
      </c>
      <c r="C14" s="111">
        <v>180</v>
      </c>
      <c r="D14" s="7"/>
      <c r="E14" s="8">
        <v>857920.30378221662</v>
      </c>
      <c r="F14" s="10">
        <v>843199.80378221662</v>
      </c>
      <c r="G14" s="10">
        <v>4684.443354345648</v>
      </c>
      <c r="H14" s="11">
        <v>4766.2239099012031</v>
      </c>
      <c r="I14" s="12"/>
      <c r="J14" s="8">
        <v>905214.85089691007</v>
      </c>
      <c r="K14" s="10">
        <v>891118.10089691007</v>
      </c>
      <c r="L14" s="13">
        <v>47918.297114693443</v>
      </c>
      <c r="M14" s="86">
        <v>5.682911321818794E-2</v>
      </c>
      <c r="N14" s="14">
        <v>4950.6561160939445</v>
      </c>
      <c r="P14" s="8">
        <v>918853.55069117132</v>
      </c>
      <c r="Q14" s="10">
        <v>904756.80069117132</v>
      </c>
      <c r="R14" s="13">
        <v>61556.996908954694</v>
      </c>
      <c r="S14" s="86">
        <v>7.3004045580700547E-2</v>
      </c>
      <c r="T14" s="14">
        <v>5026.4266705065074</v>
      </c>
    </row>
    <row r="15" spans="1:20" x14ac:dyDescent="0.25">
      <c r="A15" s="104" t="s">
        <v>21</v>
      </c>
      <c r="B15" s="118">
        <v>8032192</v>
      </c>
      <c r="C15" s="111">
        <v>179</v>
      </c>
      <c r="D15" s="7"/>
      <c r="E15" s="8">
        <v>799847.25</v>
      </c>
      <c r="F15" s="10">
        <v>788495</v>
      </c>
      <c r="G15" s="10">
        <v>4405</v>
      </c>
      <c r="H15" s="11">
        <v>4468.4203910614524</v>
      </c>
      <c r="I15" s="12"/>
      <c r="J15" s="8">
        <v>838245.09</v>
      </c>
      <c r="K15" s="10">
        <v>825190</v>
      </c>
      <c r="L15" s="13">
        <v>36695</v>
      </c>
      <c r="M15" s="86">
        <v>4.6538024971623154E-2</v>
      </c>
      <c r="N15" s="14">
        <v>4610</v>
      </c>
      <c r="P15" s="8">
        <v>839801.89093225601</v>
      </c>
      <c r="Q15" s="10">
        <v>826746.80093225604</v>
      </c>
      <c r="R15" s="13">
        <v>38251.800932256039</v>
      </c>
      <c r="S15" s="86">
        <v>4.8512420411360932E-2</v>
      </c>
      <c r="T15" s="14">
        <v>4618.6972119120446</v>
      </c>
    </row>
    <row r="16" spans="1:20" x14ac:dyDescent="0.25">
      <c r="A16" s="104" t="s">
        <v>22</v>
      </c>
      <c r="B16" s="118">
        <v>8032191</v>
      </c>
      <c r="C16" s="111">
        <v>233</v>
      </c>
      <c r="D16" s="7"/>
      <c r="E16" s="8">
        <v>1042788.8312773001</v>
      </c>
      <c r="F16" s="10">
        <v>1026446.5812773001</v>
      </c>
      <c r="G16" s="10">
        <v>4405.3501342373393</v>
      </c>
      <c r="H16" s="11">
        <v>4475.4885462545071</v>
      </c>
      <c r="I16" s="12"/>
      <c r="J16" s="8">
        <v>1092923.5900000001</v>
      </c>
      <c r="K16" s="10">
        <v>1074130</v>
      </c>
      <c r="L16" s="13">
        <v>47683.418722699862</v>
      </c>
      <c r="M16" s="86">
        <v>4.6454846840020728E-2</v>
      </c>
      <c r="N16" s="14">
        <v>4610</v>
      </c>
      <c r="P16" s="8">
        <v>1092923.5900000001</v>
      </c>
      <c r="Q16" s="10">
        <v>1074130</v>
      </c>
      <c r="R16" s="13">
        <v>47683.418722699862</v>
      </c>
      <c r="S16" s="86">
        <v>4.6454846840020728E-2</v>
      </c>
      <c r="T16" s="14">
        <v>4610</v>
      </c>
    </row>
    <row r="17" spans="1:20" x14ac:dyDescent="0.25">
      <c r="A17" s="104" t="s">
        <v>23</v>
      </c>
      <c r="B17" s="118">
        <v>8032180</v>
      </c>
      <c r="C17" s="111">
        <v>179</v>
      </c>
      <c r="D17" s="7"/>
      <c r="E17" s="8">
        <v>858685.32028235972</v>
      </c>
      <c r="F17" s="10">
        <v>830781.32028235972</v>
      </c>
      <c r="G17" s="10">
        <v>4641.2364261584344</v>
      </c>
      <c r="H17" s="11">
        <v>4797.124694314859</v>
      </c>
      <c r="I17" s="12"/>
      <c r="J17" s="8">
        <v>906620.23461152846</v>
      </c>
      <c r="K17" s="10">
        <v>878426.73461152846</v>
      </c>
      <c r="L17" s="13">
        <v>47645.414329168736</v>
      </c>
      <c r="M17" s="86">
        <v>5.7350127122472339E-2</v>
      </c>
      <c r="N17" s="14">
        <v>4907.41192520407</v>
      </c>
      <c r="P17" s="8">
        <v>920064.79645966017</v>
      </c>
      <c r="Q17" s="10">
        <v>891871.29645966017</v>
      </c>
      <c r="R17" s="13">
        <v>61089.976177300443</v>
      </c>
      <c r="S17" s="86">
        <v>7.3533160515137294E-2</v>
      </c>
      <c r="T17" s="14">
        <v>4982.5212092718448</v>
      </c>
    </row>
    <row r="18" spans="1:20" x14ac:dyDescent="0.25">
      <c r="A18" s="104" t="s">
        <v>24</v>
      </c>
      <c r="B18" s="118">
        <v>8032166</v>
      </c>
      <c r="C18" s="111">
        <v>389</v>
      </c>
      <c r="D18" s="7"/>
      <c r="E18" s="8">
        <v>1838911.1260569009</v>
      </c>
      <c r="F18" s="10">
        <v>1834072.726056901</v>
      </c>
      <c r="G18" s="10">
        <v>4714.8399127426765</v>
      </c>
      <c r="H18" s="11">
        <v>4727.2779590151695</v>
      </c>
      <c r="I18" s="12"/>
      <c r="J18" s="8">
        <v>1946933.3837149858</v>
      </c>
      <c r="K18" s="10">
        <v>1941440.0037149859</v>
      </c>
      <c r="L18" s="13">
        <v>107367.27765808487</v>
      </c>
      <c r="M18" s="86">
        <v>5.8540360004652216E-2</v>
      </c>
      <c r="N18" s="14">
        <v>4990.8483385989357</v>
      </c>
      <c r="P18" s="8">
        <v>1976648.6786101963</v>
      </c>
      <c r="Q18" s="10">
        <v>1971155.2986101964</v>
      </c>
      <c r="R18" s="13">
        <v>137082.57255329541</v>
      </c>
      <c r="S18" s="86">
        <v>7.4742168402455428E-2</v>
      </c>
      <c r="T18" s="14">
        <v>5067.2372714915073</v>
      </c>
    </row>
    <row r="19" spans="1:20" x14ac:dyDescent="0.25">
      <c r="A19" s="104" t="s">
        <v>25</v>
      </c>
      <c r="B19" s="118">
        <v>8032170</v>
      </c>
      <c r="C19" s="111">
        <v>251</v>
      </c>
      <c r="D19" s="7"/>
      <c r="E19" s="8">
        <v>1151802.5800238336</v>
      </c>
      <c r="F19" s="10">
        <v>1146989.7800238335</v>
      </c>
      <c r="G19" s="10">
        <v>4569.6803985013285</v>
      </c>
      <c r="H19" s="11">
        <v>4588.8549004933611</v>
      </c>
      <c r="I19" s="12"/>
      <c r="J19" s="8">
        <v>1218442.0132722384</v>
      </c>
      <c r="K19" s="10">
        <v>1212977.7032722384</v>
      </c>
      <c r="L19" s="13">
        <v>65987.92324840487</v>
      </c>
      <c r="M19" s="86">
        <v>5.7531396005144612E-2</v>
      </c>
      <c r="N19" s="14">
        <v>4832.5804911244559</v>
      </c>
      <c r="P19" s="8">
        <v>1237006.993400156</v>
      </c>
      <c r="Q19" s="10">
        <v>1231542.683400156</v>
      </c>
      <c r="R19" s="13">
        <v>84552.903376322472</v>
      </c>
      <c r="S19" s="86">
        <v>7.3717224729382969E-2</v>
      </c>
      <c r="T19" s="14">
        <v>4906.5445553791078</v>
      </c>
    </row>
    <row r="20" spans="1:20" x14ac:dyDescent="0.25">
      <c r="A20" s="104" t="s">
        <v>26</v>
      </c>
      <c r="B20" s="118">
        <v>8032001</v>
      </c>
      <c r="C20" s="111">
        <v>208</v>
      </c>
      <c r="D20" s="7"/>
      <c r="E20" s="8">
        <v>922131.03471218864</v>
      </c>
      <c r="F20" s="10">
        <v>919622.2347121886</v>
      </c>
      <c r="G20" s="10">
        <v>4421.2607438085988</v>
      </c>
      <c r="H20" s="11">
        <v>4433.3222822701373</v>
      </c>
      <c r="I20" s="12"/>
      <c r="J20" s="8">
        <v>961728.42</v>
      </c>
      <c r="K20" s="10">
        <v>958880</v>
      </c>
      <c r="L20" s="13">
        <v>39257.765287811402</v>
      </c>
      <c r="M20" s="86">
        <v>4.2689012733688185E-2</v>
      </c>
      <c r="N20" s="14">
        <v>4610</v>
      </c>
      <c r="P20" s="8">
        <v>972719.98</v>
      </c>
      <c r="Q20" s="10">
        <v>969871.55999999994</v>
      </c>
      <c r="R20" s="13">
        <v>50249.325287811342</v>
      </c>
      <c r="S20" s="86">
        <v>5.4641268328552019E-2</v>
      </c>
      <c r="T20" s="14">
        <v>4662.8440384615378</v>
      </c>
    </row>
    <row r="21" spans="1:20" x14ac:dyDescent="0.25">
      <c r="A21" s="104" t="s">
        <v>27</v>
      </c>
      <c r="B21" s="118">
        <v>8032016</v>
      </c>
      <c r="C21" s="111">
        <v>305</v>
      </c>
      <c r="D21" s="7"/>
      <c r="E21" s="8">
        <v>1397499.9940740743</v>
      </c>
      <c r="F21" s="10">
        <v>1389103.1940740743</v>
      </c>
      <c r="G21" s="10">
        <v>4554.4367018822104</v>
      </c>
      <c r="H21" s="11">
        <v>4581.9671936854893</v>
      </c>
      <c r="I21" s="12"/>
      <c r="J21" s="8">
        <v>1739177.9209348294</v>
      </c>
      <c r="K21" s="10">
        <v>1731241.7709348295</v>
      </c>
      <c r="L21" s="13">
        <v>342138.57686075522</v>
      </c>
      <c r="M21" s="86">
        <v>0.2463017710421524</v>
      </c>
      <c r="N21" s="14">
        <v>4743.128139547478</v>
      </c>
      <c r="P21" s="8">
        <v>1765676.770927707</v>
      </c>
      <c r="Q21" s="10">
        <v>1757740.6209277071</v>
      </c>
      <c r="R21" s="13">
        <v>368637.42685363279</v>
      </c>
      <c r="S21" s="86">
        <v>0.26537799958004782</v>
      </c>
      <c r="T21" s="14">
        <v>4815.7277285690607</v>
      </c>
    </row>
    <row r="22" spans="1:20" x14ac:dyDescent="0.25">
      <c r="A22" s="104" t="s">
        <v>28</v>
      </c>
      <c r="B22" s="118">
        <v>8032308</v>
      </c>
      <c r="C22" s="111">
        <v>182</v>
      </c>
      <c r="D22" s="7"/>
      <c r="E22" s="8">
        <v>843937.80675106891</v>
      </c>
      <c r="F22" s="10">
        <v>825724.30675106891</v>
      </c>
      <c r="G22" s="10">
        <v>4536.9467403904882</v>
      </c>
      <c r="H22" s="11">
        <v>4637.0209162146648</v>
      </c>
      <c r="I22" s="12"/>
      <c r="J22" s="8">
        <v>891220.85112065438</v>
      </c>
      <c r="K22" s="10">
        <v>874130.10112065438</v>
      </c>
      <c r="L22" s="13">
        <v>48405.794369585463</v>
      </c>
      <c r="M22" s="86">
        <v>5.8622222906389937E-2</v>
      </c>
      <c r="N22" s="14">
        <v>4802.9126435200787</v>
      </c>
      <c r="P22" s="8">
        <v>904599.47325897007</v>
      </c>
      <c r="Q22" s="10">
        <v>887508.72325897007</v>
      </c>
      <c r="R22" s="13">
        <v>61784.416507901158</v>
      </c>
      <c r="S22" s="86">
        <v>7.4824509830648964E-2</v>
      </c>
      <c r="T22" s="14">
        <v>4876.4215563679672</v>
      </c>
    </row>
    <row r="23" spans="1:20" x14ac:dyDescent="0.25">
      <c r="A23" s="104" t="s">
        <v>29</v>
      </c>
      <c r="B23" s="118">
        <v>8033051</v>
      </c>
      <c r="C23" s="111">
        <v>225</v>
      </c>
      <c r="D23" s="7"/>
      <c r="E23" s="8">
        <v>1007467.25</v>
      </c>
      <c r="F23" s="10">
        <v>991125</v>
      </c>
      <c r="G23" s="10">
        <v>4405</v>
      </c>
      <c r="H23" s="11">
        <v>4477.6322222222225</v>
      </c>
      <c r="I23" s="12"/>
      <c r="J23" s="8">
        <v>1053717</v>
      </c>
      <c r="K23" s="10">
        <v>1037250</v>
      </c>
      <c r="L23" s="13">
        <v>46125</v>
      </c>
      <c r="M23" s="86">
        <v>4.6538024971623154E-2</v>
      </c>
      <c r="N23" s="14">
        <v>4610</v>
      </c>
      <c r="P23" s="8">
        <v>1069087.1899311966</v>
      </c>
      <c r="Q23" s="10">
        <v>1052620.1899311966</v>
      </c>
      <c r="R23" s="13">
        <v>61495.189931196626</v>
      </c>
      <c r="S23" s="86">
        <v>6.2045846821739567E-2</v>
      </c>
      <c r="T23" s="14">
        <v>4678.3119552497628</v>
      </c>
    </row>
    <row r="24" spans="1:20" x14ac:dyDescent="0.25">
      <c r="A24" s="104" t="s">
        <v>30</v>
      </c>
      <c r="B24" s="118">
        <v>8033050</v>
      </c>
      <c r="C24" s="111">
        <v>295</v>
      </c>
      <c r="D24" s="7"/>
      <c r="E24" s="8">
        <v>1328948.6152819307</v>
      </c>
      <c r="F24" s="10">
        <v>1304248.1152819307</v>
      </c>
      <c r="G24" s="10">
        <v>4421.180051803155</v>
      </c>
      <c r="H24" s="11">
        <v>4504.9105602777308</v>
      </c>
      <c r="I24" s="12"/>
      <c r="J24" s="8">
        <v>1387644.5</v>
      </c>
      <c r="K24" s="10">
        <v>1359950</v>
      </c>
      <c r="L24" s="13">
        <v>55701.884718069341</v>
      </c>
      <c r="M24" s="86">
        <v>4.2708043098094596E-2</v>
      </c>
      <c r="N24" s="14">
        <v>4610</v>
      </c>
      <c r="P24" s="8">
        <v>1395410.9693823755</v>
      </c>
      <c r="Q24" s="10">
        <v>1367716.4693823755</v>
      </c>
      <c r="R24" s="13">
        <v>63468.35410044482</v>
      </c>
      <c r="S24" s="86">
        <v>4.8662791501696202E-2</v>
      </c>
      <c r="T24" s="14">
        <v>4636.3270148555102</v>
      </c>
    </row>
    <row r="25" spans="1:20" x14ac:dyDescent="0.25">
      <c r="A25" s="104" t="s">
        <v>31</v>
      </c>
      <c r="B25" s="118">
        <v>8033048</v>
      </c>
      <c r="C25" s="111">
        <v>293</v>
      </c>
      <c r="D25" s="7"/>
      <c r="E25" s="8">
        <v>1332695.3475967764</v>
      </c>
      <c r="F25" s="10">
        <v>1301207.3475967764</v>
      </c>
      <c r="G25" s="10">
        <v>4440.9807085214215</v>
      </c>
      <c r="H25" s="11">
        <v>4548.4482853132304</v>
      </c>
      <c r="I25" s="12"/>
      <c r="J25" s="8">
        <v>1386021.78</v>
      </c>
      <c r="K25" s="10">
        <v>1350730</v>
      </c>
      <c r="L25" s="13">
        <v>49522.652403223561</v>
      </c>
      <c r="M25" s="86">
        <v>3.8059001507090975E-2</v>
      </c>
      <c r="N25" s="14">
        <v>4610</v>
      </c>
      <c r="P25" s="8">
        <v>1386021.78</v>
      </c>
      <c r="Q25" s="10">
        <v>1350730</v>
      </c>
      <c r="R25" s="13">
        <v>49522.652403223561</v>
      </c>
      <c r="S25" s="86">
        <v>3.8059001507090975E-2</v>
      </c>
      <c r="T25" s="14">
        <v>4610</v>
      </c>
    </row>
    <row r="26" spans="1:20" x14ac:dyDescent="0.25">
      <c r="A26" s="104" t="s">
        <v>32</v>
      </c>
      <c r="B26" s="118">
        <v>8033436</v>
      </c>
      <c r="C26" s="111">
        <v>204</v>
      </c>
      <c r="D26" s="7"/>
      <c r="E26" s="8">
        <v>962905.18072116456</v>
      </c>
      <c r="F26" s="10">
        <v>959807.58072116459</v>
      </c>
      <c r="G26" s="10">
        <v>4704.9391211821794</v>
      </c>
      <c r="H26" s="11">
        <v>4720.1234349076694</v>
      </c>
      <c r="I26" s="12"/>
      <c r="J26" s="8">
        <v>1019539.2998990708</v>
      </c>
      <c r="K26" s="10">
        <v>1016177.8098990708</v>
      </c>
      <c r="L26" s="13">
        <v>56370.229177906178</v>
      </c>
      <c r="M26" s="86">
        <v>5.8730760529679953E-2</v>
      </c>
      <c r="N26" s="14">
        <v>4981.2637740150531</v>
      </c>
      <c r="P26" s="8">
        <v>1035091.9732023953</v>
      </c>
      <c r="Q26" s="10">
        <v>1031730.4832023953</v>
      </c>
      <c r="R26" s="13">
        <v>71922.902481230674</v>
      </c>
      <c r="S26" s="86">
        <v>7.4934709754209711E-2</v>
      </c>
      <c r="T26" s="14">
        <v>5057.5023686391924</v>
      </c>
    </row>
    <row r="27" spans="1:20" x14ac:dyDescent="0.25">
      <c r="A27" s="104" t="s">
        <v>33</v>
      </c>
      <c r="B27" s="118">
        <v>8032002</v>
      </c>
      <c r="C27" s="111">
        <v>200</v>
      </c>
      <c r="D27" s="7"/>
      <c r="E27" s="8">
        <v>1063221.076196484</v>
      </c>
      <c r="F27" s="10">
        <v>1046754.076196484</v>
      </c>
      <c r="G27" s="10">
        <v>5233.7703809824197</v>
      </c>
      <c r="H27" s="11">
        <v>5316.1053809824198</v>
      </c>
      <c r="I27" s="12"/>
      <c r="J27" s="8">
        <v>1126416.0183533039</v>
      </c>
      <c r="K27" s="10">
        <v>1108327.2683533039</v>
      </c>
      <c r="L27" s="13">
        <v>61573.19215681986</v>
      </c>
      <c r="M27" s="86">
        <v>5.8822978154099002E-2</v>
      </c>
      <c r="N27" s="14">
        <v>5541.6363417665198</v>
      </c>
      <c r="P27" s="8">
        <v>1143379.778377437</v>
      </c>
      <c r="Q27" s="10">
        <v>1125291.028377437</v>
      </c>
      <c r="R27" s="13">
        <v>78536.952180952998</v>
      </c>
      <c r="S27" s="86">
        <v>7.5029038784665783E-2</v>
      </c>
      <c r="T27" s="14">
        <v>5626.4551418871852</v>
      </c>
    </row>
    <row r="28" spans="1:20" x14ac:dyDescent="0.25">
      <c r="A28" s="104" t="s">
        <v>34</v>
      </c>
      <c r="B28" s="118">
        <v>8032227</v>
      </c>
      <c r="C28" s="111">
        <v>181</v>
      </c>
      <c r="D28" s="7"/>
      <c r="E28" s="8">
        <v>866415.10488413542</v>
      </c>
      <c r="F28" s="10">
        <v>833903.10488413542</v>
      </c>
      <c r="G28" s="10">
        <v>4607.1994744979856</v>
      </c>
      <c r="H28" s="11">
        <v>4786.8237838902505</v>
      </c>
      <c r="I28" s="12"/>
      <c r="J28" s="8">
        <v>918641.32874395209</v>
      </c>
      <c r="K28" s="10">
        <v>882201.84874395211</v>
      </c>
      <c r="L28" s="13">
        <v>48298.743859816692</v>
      </c>
      <c r="M28" s="86">
        <v>5.7918891987489889E-2</v>
      </c>
      <c r="N28" s="14">
        <v>4874.0433632262548</v>
      </c>
      <c r="P28" s="8">
        <v>932143.67776737968</v>
      </c>
      <c r="Q28" s="10">
        <v>895704.19776737969</v>
      </c>
      <c r="R28" s="13">
        <v>61801.092883244273</v>
      </c>
      <c r="S28" s="86">
        <v>7.4110640098685177E-2</v>
      </c>
      <c r="T28" s="14">
        <v>4948.6419766153576</v>
      </c>
    </row>
    <row r="29" spans="1:20" x14ac:dyDescent="0.25">
      <c r="A29" s="104" t="s">
        <v>35</v>
      </c>
      <c r="B29" s="118">
        <v>8032220</v>
      </c>
      <c r="C29" s="111">
        <v>180</v>
      </c>
      <c r="D29" s="7"/>
      <c r="E29" s="8">
        <v>826830.82657551276</v>
      </c>
      <c r="F29" s="10">
        <v>811860.82657551276</v>
      </c>
      <c r="G29" s="10">
        <v>4510.3379254195152</v>
      </c>
      <c r="H29" s="11">
        <v>4593.5045920861821</v>
      </c>
      <c r="I29" s="12"/>
      <c r="J29" s="8">
        <v>874096.17246115592</v>
      </c>
      <c r="K29" s="10">
        <v>858876.67246115592</v>
      </c>
      <c r="L29" s="13">
        <v>47015.845885643153</v>
      </c>
      <c r="M29" s="86">
        <v>5.7911213777808897E-2</v>
      </c>
      <c r="N29" s="14">
        <v>4771.5370692286442</v>
      </c>
      <c r="P29" s="8">
        <v>887241.42923865747</v>
      </c>
      <c r="Q29" s="10">
        <v>872021.92923865747</v>
      </c>
      <c r="R29" s="13">
        <v>60161.102663144702</v>
      </c>
      <c r="S29" s="86">
        <v>7.4102728809947088E-2</v>
      </c>
      <c r="T29" s="14">
        <v>4844.5662735480973</v>
      </c>
    </row>
    <row r="30" spans="1:20" x14ac:dyDescent="0.25">
      <c r="A30" s="104" t="s">
        <v>36</v>
      </c>
      <c r="B30" s="118">
        <v>8032208</v>
      </c>
      <c r="C30" s="111">
        <v>239</v>
      </c>
      <c r="D30" s="7"/>
      <c r="E30" s="8">
        <v>1071008.5</v>
      </c>
      <c r="F30" s="10">
        <v>1052795</v>
      </c>
      <c r="G30" s="10">
        <v>4405</v>
      </c>
      <c r="H30" s="11">
        <v>4481.207112970711</v>
      </c>
      <c r="I30" s="12"/>
      <c r="J30" s="8">
        <v>1119754</v>
      </c>
      <c r="K30" s="10">
        <v>1101790</v>
      </c>
      <c r="L30" s="13">
        <v>48995</v>
      </c>
      <c r="M30" s="86">
        <v>4.6538024971623154E-2</v>
      </c>
      <c r="N30" s="14">
        <v>4610</v>
      </c>
      <c r="P30" s="8">
        <v>1119961.7873122375</v>
      </c>
      <c r="Q30" s="10">
        <v>1101997.7873122375</v>
      </c>
      <c r="R30" s="13">
        <v>49202.787312237546</v>
      </c>
      <c r="S30" s="86">
        <v>4.6735392276974666E-2</v>
      </c>
      <c r="T30" s="14">
        <v>4610.8694029800736</v>
      </c>
    </row>
    <row r="31" spans="1:20" x14ac:dyDescent="0.25">
      <c r="A31" s="104" t="s">
        <v>37</v>
      </c>
      <c r="B31" s="118">
        <v>8032313</v>
      </c>
      <c r="C31" s="111">
        <v>183</v>
      </c>
      <c r="D31" s="7"/>
      <c r="E31" s="8">
        <v>893355.48327992158</v>
      </c>
      <c r="F31" s="10">
        <v>872522.23327992158</v>
      </c>
      <c r="G31" s="10">
        <v>4767.8810561744349</v>
      </c>
      <c r="H31" s="11">
        <v>4881.7239523492981</v>
      </c>
      <c r="I31" s="12"/>
      <c r="J31" s="8">
        <v>945872.6486719026</v>
      </c>
      <c r="K31" s="10">
        <v>924789.8986719026</v>
      </c>
      <c r="L31" s="13">
        <v>52267.66539198102</v>
      </c>
      <c r="M31" s="86">
        <v>5.9904107194495487E-2</v>
      </c>
      <c r="N31" s="14">
        <v>5053.496714054113</v>
      </c>
      <c r="P31" s="8">
        <v>960026.5226873525</v>
      </c>
      <c r="Q31" s="10">
        <v>938943.7726873525</v>
      </c>
      <c r="R31" s="13">
        <v>66421.539407430915</v>
      </c>
      <c r="S31" s="86">
        <v>7.6125899001729655E-2</v>
      </c>
      <c r="T31" s="14">
        <v>5130.8402879090299</v>
      </c>
    </row>
    <row r="32" spans="1:20" x14ac:dyDescent="0.25">
      <c r="A32" s="104" t="s">
        <v>38</v>
      </c>
      <c r="B32" s="118">
        <v>8032007</v>
      </c>
      <c r="C32" s="111">
        <v>208</v>
      </c>
      <c r="D32" s="7"/>
      <c r="E32" s="8">
        <v>954650.40810948377</v>
      </c>
      <c r="F32" s="10">
        <v>928026.40810948377</v>
      </c>
      <c r="G32" s="10">
        <v>4461.6654236032873</v>
      </c>
      <c r="H32" s="11">
        <v>4589.6654236032873</v>
      </c>
      <c r="I32" s="12"/>
      <c r="J32" s="8">
        <v>1011236.3196294175</v>
      </c>
      <c r="K32" s="10">
        <v>981396.11962941755</v>
      </c>
      <c r="L32" s="13">
        <v>53369.711519933771</v>
      </c>
      <c r="M32" s="86">
        <v>5.7508828470361255E-2</v>
      </c>
      <c r="N32" s="14">
        <v>4718.2505751414301</v>
      </c>
      <c r="P32" s="8">
        <v>1026256.6772806513</v>
      </c>
      <c r="Q32" s="10">
        <v>996416.47728065134</v>
      </c>
      <c r="R32" s="13">
        <v>68390.069171167561</v>
      </c>
      <c r="S32" s="86">
        <v>7.3694098113530462E-2</v>
      </c>
      <c r="T32" s="14">
        <v>4790.4638330800544</v>
      </c>
    </row>
    <row r="33" spans="1:20" x14ac:dyDescent="0.25">
      <c r="A33" s="104" t="s">
        <v>39</v>
      </c>
      <c r="B33" s="118">
        <v>8032171</v>
      </c>
      <c r="C33" s="111">
        <v>201</v>
      </c>
      <c r="D33" s="7"/>
      <c r="E33" s="8">
        <v>944346.91843324271</v>
      </c>
      <c r="F33" s="10">
        <v>940967.71843324276</v>
      </c>
      <c r="G33" s="10">
        <v>4681.4314349912574</v>
      </c>
      <c r="H33" s="11">
        <v>4698.243375289765</v>
      </c>
      <c r="I33" s="12"/>
      <c r="J33" s="8">
        <v>995788.6866607304</v>
      </c>
      <c r="K33" s="10">
        <v>991952.03666073037</v>
      </c>
      <c r="L33" s="13">
        <v>50984.318227487616</v>
      </c>
      <c r="M33" s="86">
        <v>5.4182855828868386E-2</v>
      </c>
      <c r="N33" s="14">
        <v>4935.0847595061214</v>
      </c>
      <c r="P33" s="8">
        <v>1010971.132868584</v>
      </c>
      <c r="Q33" s="10">
        <v>1007134.482868584</v>
      </c>
      <c r="R33" s="13">
        <v>66166.764435341232</v>
      </c>
      <c r="S33" s="86">
        <v>7.0317783638223136E-2</v>
      </c>
      <c r="T33" s="14">
        <v>5010.6193177541491</v>
      </c>
    </row>
    <row r="34" spans="1:20" x14ac:dyDescent="0.25">
      <c r="A34" s="104" t="s">
        <v>40</v>
      </c>
      <c r="B34" s="118">
        <v>8033045</v>
      </c>
      <c r="C34" s="111">
        <v>311</v>
      </c>
      <c r="D34" s="7"/>
      <c r="E34" s="8">
        <v>1386671.5</v>
      </c>
      <c r="F34" s="10">
        <v>1369955</v>
      </c>
      <c r="G34" s="10">
        <v>4405</v>
      </c>
      <c r="H34" s="11">
        <v>4458.7508038585211</v>
      </c>
      <c r="I34" s="12"/>
      <c r="J34" s="8">
        <v>1452796.75</v>
      </c>
      <c r="K34" s="10">
        <v>1433710</v>
      </c>
      <c r="L34" s="13">
        <v>63755</v>
      </c>
      <c r="M34" s="86">
        <v>4.6538024971623154E-2</v>
      </c>
      <c r="N34" s="14">
        <v>4610</v>
      </c>
      <c r="P34" s="8">
        <v>1452796.75</v>
      </c>
      <c r="Q34" s="10">
        <v>1433710</v>
      </c>
      <c r="R34" s="13">
        <v>63755</v>
      </c>
      <c r="S34" s="86">
        <v>4.6538024971623154E-2</v>
      </c>
      <c r="T34" s="14">
        <v>4610</v>
      </c>
    </row>
    <row r="35" spans="1:20" x14ac:dyDescent="0.25">
      <c r="A35" s="104" t="s">
        <v>41</v>
      </c>
      <c r="B35" s="118">
        <v>8033067</v>
      </c>
      <c r="C35" s="111">
        <v>159</v>
      </c>
      <c r="D35" s="7"/>
      <c r="E35" s="8">
        <v>726689.01740365615</v>
      </c>
      <c r="F35" s="10">
        <v>722597.2174036561</v>
      </c>
      <c r="G35" s="10">
        <v>4544.6365874443782</v>
      </c>
      <c r="H35" s="11">
        <v>4570.3711786393469</v>
      </c>
      <c r="I35" s="12"/>
      <c r="J35" s="8">
        <v>768547.04713994567</v>
      </c>
      <c r="K35" s="10">
        <v>764250.65713994566</v>
      </c>
      <c r="L35" s="13">
        <v>41653.439736289554</v>
      </c>
      <c r="M35" s="86">
        <v>5.7644063294283593E-2</v>
      </c>
      <c r="N35" s="14">
        <v>4806.6079065405384</v>
      </c>
      <c r="P35" s="8">
        <v>780244.00673851278</v>
      </c>
      <c r="Q35" s="10">
        <v>775947.61673851276</v>
      </c>
      <c r="R35" s="13">
        <v>53350.399334856658</v>
      </c>
      <c r="S35" s="86">
        <v>7.3831448627145968E-2</v>
      </c>
      <c r="T35" s="14">
        <v>4880.1736901793256</v>
      </c>
    </row>
    <row r="36" spans="1:20" x14ac:dyDescent="0.25">
      <c r="A36" s="104" t="s">
        <v>42</v>
      </c>
      <c r="B36" s="118">
        <v>8032322</v>
      </c>
      <c r="C36" s="111">
        <v>152</v>
      </c>
      <c r="D36" s="7"/>
      <c r="E36" s="8">
        <v>830635.11537671555</v>
      </c>
      <c r="F36" s="10">
        <v>779691.11537671555</v>
      </c>
      <c r="G36" s="10">
        <v>5129.5468116889178</v>
      </c>
      <c r="H36" s="11">
        <v>5464.7047064257604</v>
      </c>
      <c r="I36" s="12"/>
      <c r="J36" s="8">
        <v>875141.57137105602</v>
      </c>
      <c r="K36" s="10">
        <v>826239.57137105602</v>
      </c>
      <c r="L36" s="13">
        <v>46548.455994340475</v>
      </c>
      <c r="M36" s="86">
        <v>5.9701149694196688E-2</v>
      </c>
      <c r="N36" s="14">
        <v>5435.7866537569471</v>
      </c>
      <c r="P36" s="8">
        <v>887787.35881211562</v>
      </c>
      <c r="Q36" s="10">
        <v>838885.35881211562</v>
      </c>
      <c r="R36" s="13">
        <v>59194.243435400072</v>
      </c>
      <c r="S36" s="86">
        <v>7.5920120504130384E-2</v>
      </c>
      <c r="T36" s="14">
        <v>5518.9826237639181</v>
      </c>
    </row>
    <row r="37" spans="1:20" x14ac:dyDescent="0.25">
      <c r="A37" s="104" t="s">
        <v>43</v>
      </c>
      <c r="B37" s="118">
        <v>8032186</v>
      </c>
      <c r="C37" s="111">
        <v>201</v>
      </c>
      <c r="D37" s="7"/>
      <c r="E37" s="8">
        <v>908733.25</v>
      </c>
      <c r="F37" s="10">
        <v>885405</v>
      </c>
      <c r="G37" s="10">
        <v>4405</v>
      </c>
      <c r="H37" s="11">
        <v>4521.0609452736317</v>
      </c>
      <c r="I37" s="12"/>
      <c r="J37" s="8">
        <v>960056.66369233269</v>
      </c>
      <c r="K37" s="10">
        <v>933229.1736923327</v>
      </c>
      <c r="L37" s="13">
        <v>47824.173692332697</v>
      </c>
      <c r="M37" s="86">
        <v>5.4013896117971659E-2</v>
      </c>
      <c r="N37" s="14">
        <v>4642.9312123996651</v>
      </c>
      <c r="P37" s="8">
        <v>974339.8782309941</v>
      </c>
      <c r="Q37" s="10">
        <v>947512.38823099411</v>
      </c>
      <c r="R37" s="13">
        <v>62107.388230994111</v>
      </c>
      <c r="S37" s="86">
        <v>7.0145739216510086E-2</v>
      </c>
      <c r="T37" s="14">
        <v>4713.9919812487269</v>
      </c>
    </row>
    <row r="38" spans="1:20" x14ac:dyDescent="0.25">
      <c r="A38" s="104" t="s">
        <v>44</v>
      </c>
      <c r="B38" s="118">
        <v>8032174</v>
      </c>
      <c r="C38" s="111">
        <v>313</v>
      </c>
      <c r="D38" s="7"/>
      <c r="E38" s="8">
        <v>1396479.5</v>
      </c>
      <c r="F38" s="10">
        <v>1378765</v>
      </c>
      <c r="G38" s="10">
        <v>4405</v>
      </c>
      <c r="H38" s="11">
        <v>4461.5958466453676</v>
      </c>
      <c r="I38" s="12"/>
      <c r="J38" s="8">
        <v>1463301.68</v>
      </c>
      <c r="K38" s="10">
        <v>1442930</v>
      </c>
      <c r="L38" s="13">
        <v>64165</v>
      </c>
      <c r="M38" s="86">
        <v>4.6538024971623154E-2</v>
      </c>
      <c r="N38" s="14">
        <v>4610</v>
      </c>
      <c r="P38" s="8">
        <v>1463301.68</v>
      </c>
      <c r="Q38" s="10">
        <v>1442930</v>
      </c>
      <c r="R38" s="13">
        <v>64165</v>
      </c>
      <c r="S38" s="86">
        <v>4.6538024971623154E-2</v>
      </c>
      <c r="T38" s="14">
        <v>4610</v>
      </c>
    </row>
    <row r="39" spans="1:20" x14ac:dyDescent="0.25">
      <c r="A39" s="104" t="s">
        <v>45</v>
      </c>
      <c r="B39" s="118">
        <v>8033046</v>
      </c>
      <c r="C39" s="111">
        <v>83</v>
      </c>
      <c r="D39" s="7"/>
      <c r="E39" s="8">
        <v>497357.18591871613</v>
      </c>
      <c r="F39" s="10">
        <v>483385.18591871613</v>
      </c>
      <c r="G39" s="10">
        <v>5823.9179026351339</v>
      </c>
      <c r="H39" s="11">
        <v>5992.2552520327245</v>
      </c>
      <c r="I39" s="12"/>
      <c r="J39" s="8">
        <v>526102.20708402246</v>
      </c>
      <c r="K39" s="10">
        <v>510034.40708402247</v>
      </c>
      <c r="L39" s="13">
        <v>26649.221165306342</v>
      </c>
      <c r="M39" s="86">
        <v>5.5130405195718088E-2</v>
      </c>
      <c r="N39" s="14">
        <v>6144.9928564340053</v>
      </c>
      <c r="P39" s="8">
        <v>533908.48909946112</v>
      </c>
      <c r="Q39" s="10">
        <v>517840.68909946113</v>
      </c>
      <c r="R39" s="13">
        <v>34455.503180745</v>
      </c>
      <c r="S39" s="86">
        <v>7.127960099823763E-2</v>
      </c>
      <c r="T39" s="14">
        <v>6239.0444469814593</v>
      </c>
    </row>
    <row r="40" spans="1:20" x14ac:dyDescent="0.25">
      <c r="A40" s="104" t="s">
        <v>46</v>
      </c>
      <c r="B40" s="118">
        <v>8033435</v>
      </c>
      <c r="C40" s="111">
        <v>207</v>
      </c>
      <c r="D40" s="7"/>
      <c r="E40" s="8">
        <v>982711.43085993396</v>
      </c>
      <c r="F40" s="10">
        <v>979229.83085993398</v>
      </c>
      <c r="G40" s="10">
        <v>4730.578893043159</v>
      </c>
      <c r="H40" s="11">
        <v>4747.3982167146569</v>
      </c>
      <c r="I40" s="12"/>
      <c r="J40" s="8">
        <v>1037992.8917835457</v>
      </c>
      <c r="K40" s="10">
        <v>1034328.1117835457</v>
      </c>
      <c r="L40" s="13">
        <v>55098.280923611717</v>
      </c>
      <c r="M40" s="86">
        <v>5.6266955097993544E-2</v>
      </c>
      <c r="N40" s="14">
        <v>4996.7541632055345</v>
      </c>
      <c r="P40" s="8">
        <v>1053824.0980828875</v>
      </c>
      <c r="Q40" s="10">
        <v>1050159.3180828874</v>
      </c>
      <c r="R40" s="13">
        <v>70929.487222953467</v>
      </c>
      <c r="S40" s="86">
        <v>7.2433952671422441E-2</v>
      </c>
      <c r="T40" s="14">
        <v>5073.2334206902779</v>
      </c>
    </row>
    <row r="41" spans="1:20" x14ac:dyDescent="0.25">
      <c r="A41" s="104" t="s">
        <v>47</v>
      </c>
      <c r="B41" s="118">
        <v>8033410</v>
      </c>
      <c r="C41" s="111">
        <v>193</v>
      </c>
      <c r="D41" s="7"/>
      <c r="E41" s="8">
        <v>894298.75404797588</v>
      </c>
      <c r="F41" s="10">
        <v>889639.55404797592</v>
      </c>
      <c r="G41" s="10">
        <v>4609.5313681242278</v>
      </c>
      <c r="H41" s="11">
        <v>4633.6723007667142</v>
      </c>
      <c r="I41" s="12"/>
      <c r="J41" s="8">
        <v>944215.83066609548</v>
      </c>
      <c r="K41" s="10">
        <v>939009.31066609547</v>
      </c>
      <c r="L41" s="13">
        <v>49369.756618119543</v>
      </c>
      <c r="M41" s="86">
        <v>5.5494111512331835E-2</v>
      </c>
      <c r="N41" s="14">
        <v>4865.3332158865051</v>
      </c>
      <c r="P41" s="8">
        <v>958587.67021739122</v>
      </c>
      <c r="Q41" s="10">
        <v>953381.1502173912</v>
      </c>
      <c r="R41" s="13">
        <v>63741.596169415279</v>
      </c>
      <c r="S41" s="86">
        <v>7.1648788410297981E-2</v>
      </c>
      <c r="T41" s="14">
        <v>4939.7987057895916</v>
      </c>
    </row>
    <row r="42" spans="1:20" x14ac:dyDescent="0.25">
      <c r="A42" s="104" t="s">
        <v>48</v>
      </c>
      <c r="B42" s="118">
        <v>8033431</v>
      </c>
      <c r="C42" s="111">
        <v>54</v>
      </c>
      <c r="D42" s="7"/>
      <c r="E42" s="8">
        <v>401362.56199999998</v>
      </c>
      <c r="F42" s="10">
        <v>400688.022</v>
      </c>
      <c r="G42" s="10">
        <v>7420.1485555555555</v>
      </c>
      <c r="H42" s="11">
        <v>7432.6400370370366</v>
      </c>
      <c r="I42" s="12"/>
      <c r="J42" s="8">
        <v>422881.45571428572</v>
      </c>
      <c r="K42" s="10">
        <v>421915.46571428573</v>
      </c>
      <c r="L42" s="13">
        <v>21227.443714285735</v>
      </c>
      <c r="M42" s="86">
        <v>5.2977485097584813E-2</v>
      </c>
      <c r="N42" s="14">
        <v>7813.2493650793658</v>
      </c>
      <c r="P42" s="8">
        <v>429339.06999999995</v>
      </c>
      <c r="Q42" s="10">
        <v>428373.07999999996</v>
      </c>
      <c r="R42" s="13">
        <v>27685.057999999961</v>
      </c>
      <c r="S42" s="86">
        <v>6.9093799864074698E-2</v>
      </c>
      <c r="T42" s="14">
        <v>7932.8348148148143</v>
      </c>
    </row>
    <row r="43" spans="1:20" x14ac:dyDescent="0.25">
      <c r="A43" s="104" t="s">
        <v>49</v>
      </c>
      <c r="B43" s="118">
        <v>8033047</v>
      </c>
      <c r="C43" s="111">
        <v>98</v>
      </c>
      <c r="D43" s="7"/>
      <c r="E43" s="8">
        <v>518723.00152536877</v>
      </c>
      <c r="F43" s="10">
        <v>514331.80152536876</v>
      </c>
      <c r="G43" s="10">
        <v>5248.2836890343751</v>
      </c>
      <c r="H43" s="11">
        <v>5293.0918522996817</v>
      </c>
      <c r="I43" s="12"/>
      <c r="J43" s="8">
        <v>549938.65843700035</v>
      </c>
      <c r="K43" s="10">
        <v>545327.89843700035</v>
      </c>
      <c r="L43" s="13">
        <v>30996.096911631583</v>
      </c>
      <c r="M43" s="86">
        <v>6.0264787865937045E-2</v>
      </c>
      <c r="N43" s="14">
        <v>5564.5703922142893</v>
      </c>
      <c r="P43" s="8">
        <v>558284.99281159788</v>
      </c>
      <c r="Q43" s="10">
        <v>553674.23281159787</v>
      </c>
      <c r="R43" s="13">
        <v>39342.431286229112</v>
      </c>
      <c r="S43" s="86">
        <v>7.6492317157037776E-2</v>
      </c>
      <c r="T43" s="14">
        <v>5649.7370695061009</v>
      </c>
    </row>
    <row r="44" spans="1:20" x14ac:dyDescent="0.25">
      <c r="A44" s="104" t="s">
        <v>50</v>
      </c>
      <c r="B44" s="118">
        <v>8033440</v>
      </c>
      <c r="C44" s="111">
        <v>408</v>
      </c>
      <c r="D44" s="7"/>
      <c r="E44" s="8">
        <v>1851512</v>
      </c>
      <c r="F44" s="10">
        <v>1797240</v>
      </c>
      <c r="G44" s="10">
        <v>4405</v>
      </c>
      <c r="H44" s="11">
        <v>4538.0196078431372</v>
      </c>
      <c r="I44" s="12"/>
      <c r="J44" s="8">
        <v>1948245</v>
      </c>
      <c r="K44" s="10">
        <v>1880880</v>
      </c>
      <c r="L44" s="13">
        <v>83640</v>
      </c>
      <c r="M44" s="86">
        <v>4.6538024971623154E-2</v>
      </c>
      <c r="N44" s="14">
        <v>4610</v>
      </c>
      <c r="P44" s="8">
        <v>1948716.1804427712</v>
      </c>
      <c r="Q44" s="10">
        <v>1881351.1804427712</v>
      </c>
      <c r="R44" s="13">
        <v>84111.180442771176</v>
      </c>
      <c r="S44" s="86">
        <v>4.6800193876594766E-2</v>
      </c>
      <c r="T44" s="14">
        <v>4611.1548540264002</v>
      </c>
    </row>
    <row r="45" spans="1:20" x14ac:dyDescent="0.25">
      <c r="A45" s="104" t="s">
        <v>51</v>
      </c>
      <c r="B45" s="118">
        <v>8032003</v>
      </c>
      <c r="C45" s="111">
        <v>205</v>
      </c>
      <c r="D45" s="7"/>
      <c r="E45" s="8">
        <v>981061.27485775959</v>
      </c>
      <c r="F45" s="10">
        <v>963346.77485775959</v>
      </c>
      <c r="G45" s="10">
        <v>4699.2525602817541</v>
      </c>
      <c r="H45" s="11">
        <v>4785.6647554037054</v>
      </c>
      <c r="I45" s="12"/>
      <c r="J45" s="8">
        <v>1040834.175563436</v>
      </c>
      <c r="K45" s="10">
        <v>1020462.495563436</v>
      </c>
      <c r="L45" s="13">
        <v>57115.720705676358</v>
      </c>
      <c r="M45" s="86">
        <v>5.9288848207448071E-2</v>
      </c>
      <c r="N45" s="14">
        <v>4977.8658320167606</v>
      </c>
      <c r="P45" s="8">
        <v>1056452.6870200881</v>
      </c>
      <c r="Q45" s="10">
        <v>1036081.007020088</v>
      </c>
      <c r="R45" s="13">
        <v>72734.232162328437</v>
      </c>
      <c r="S45" s="86">
        <v>7.5501609659790289E-2</v>
      </c>
      <c r="T45" s="14">
        <v>5054.0536927809171</v>
      </c>
    </row>
    <row r="46" spans="1:20" x14ac:dyDescent="0.25">
      <c r="A46" s="104" t="s">
        <v>52</v>
      </c>
      <c r="B46" s="118">
        <v>8032194</v>
      </c>
      <c r="C46" s="111">
        <v>407</v>
      </c>
      <c r="D46" s="7"/>
      <c r="E46" s="8">
        <v>1811547.5</v>
      </c>
      <c r="F46" s="10">
        <v>1792835</v>
      </c>
      <c r="G46" s="10">
        <v>4405</v>
      </c>
      <c r="H46" s="11">
        <v>4450.9766584766585</v>
      </c>
      <c r="I46" s="12"/>
      <c r="J46" s="8">
        <v>1897602.25</v>
      </c>
      <c r="K46" s="10">
        <v>1876270</v>
      </c>
      <c r="L46" s="13">
        <v>83435</v>
      </c>
      <c r="M46" s="86">
        <v>4.6538024971623154E-2</v>
      </c>
      <c r="N46" s="14">
        <v>4610</v>
      </c>
      <c r="P46" s="8">
        <v>1897602.25</v>
      </c>
      <c r="Q46" s="10">
        <v>1876270</v>
      </c>
      <c r="R46" s="13">
        <v>83435</v>
      </c>
      <c r="S46" s="86">
        <v>4.6538024971623154E-2</v>
      </c>
      <c r="T46" s="14">
        <v>4610</v>
      </c>
    </row>
    <row r="47" spans="1:20" x14ac:dyDescent="0.25">
      <c r="A47" s="104" t="s">
        <v>53</v>
      </c>
      <c r="B47" s="118">
        <v>8032108</v>
      </c>
      <c r="C47" s="111">
        <v>464</v>
      </c>
      <c r="D47" s="7"/>
      <c r="E47" s="8">
        <v>2092660.8227688591</v>
      </c>
      <c r="F47" s="10">
        <v>2088414.4227688592</v>
      </c>
      <c r="G47" s="10">
        <v>4500.8931525190928</v>
      </c>
      <c r="H47" s="11">
        <v>4510.0448766570244</v>
      </c>
      <c r="I47" s="12"/>
      <c r="J47" s="8">
        <v>2175695.2128065</v>
      </c>
      <c r="K47" s="10">
        <v>2167678.1928065</v>
      </c>
      <c r="L47" s="13">
        <v>79263.770037640817</v>
      </c>
      <c r="M47" s="86">
        <v>3.7954042633239156E-2</v>
      </c>
      <c r="N47" s="14">
        <v>4671.7202431174574</v>
      </c>
      <c r="P47" s="8">
        <v>2175684.9300064999</v>
      </c>
      <c r="Q47" s="10">
        <v>2167667.9100064998</v>
      </c>
      <c r="R47" s="13">
        <v>79253.487237640657</v>
      </c>
      <c r="S47" s="86">
        <v>3.7949118897850215E-2</v>
      </c>
      <c r="T47" s="14">
        <v>4671.6980819105602</v>
      </c>
    </row>
    <row r="48" spans="1:20" x14ac:dyDescent="0.25">
      <c r="A48" s="104" t="s">
        <v>54</v>
      </c>
      <c r="B48" s="118">
        <v>8033049</v>
      </c>
      <c r="C48" s="111">
        <v>625</v>
      </c>
      <c r="D48" s="7"/>
      <c r="E48" s="8">
        <v>2823781</v>
      </c>
      <c r="F48" s="10">
        <v>2753125</v>
      </c>
      <c r="G48" s="10">
        <v>4405</v>
      </c>
      <c r="H48" s="11">
        <v>4518.0496000000003</v>
      </c>
      <c r="I48" s="12"/>
      <c r="J48" s="8">
        <v>2967577</v>
      </c>
      <c r="K48" s="10">
        <v>2881250</v>
      </c>
      <c r="L48" s="13">
        <v>128125</v>
      </c>
      <c r="M48" s="86">
        <v>4.6538024971623154E-2</v>
      </c>
      <c r="N48" s="14">
        <v>4610</v>
      </c>
      <c r="P48" s="8">
        <v>2967577</v>
      </c>
      <c r="Q48" s="10">
        <v>2881250</v>
      </c>
      <c r="R48" s="13">
        <v>128125</v>
      </c>
      <c r="S48" s="86">
        <v>4.6538024971623154E-2</v>
      </c>
      <c r="T48" s="14">
        <v>4610</v>
      </c>
    </row>
    <row r="49" spans="1:20" x14ac:dyDescent="0.25">
      <c r="A49" s="104" t="s">
        <v>55</v>
      </c>
      <c r="B49" s="118">
        <v>8033064</v>
      </c>
      <c r="C49" s="111">
        <v>200</v>
      </c>
      <c r="D49" s="7"/>
      <c r="E49" s="8">
        <v>903579.75</v>
      </c>
      <c r="F49" s="10">
        <v>881000</v>
      </c>
      <c r="G49" s="10">
        <v>4405</v>
      </c>
      <c r="H49" s="11">
        <v>4517.8987500000003</v>
      </c>
      <c r="I49" s="12"/>
      <c r="J49" s="8">
        <v>949167.68257130124</v>
      </c>
      <c r="K49" s="10">
        <v>922801.7725713012</v>
      </c>
      <c r="L49" s="13">
        <v>41801.772571301204</v>
      </c>
      <c r="M49" s="86">
        <v>4.7448095994666518E-2</v>
      </c>
      <c r="N49" s="14">
        <v>4614.0088628565063</v>
      </c>
      <c r="P49" s="8">
        <v>963291.19118983962</v>
      </c>
      <c r="Q49" s="10">
        <v>936925.28118983959</v>
      </c>
      <c r="R49" s="13">
        <v>55925.281189839588</v>
      </c>
      <c r="S49" s="86">
        <v>6.3479320306287848E-2</v>
      </c>
      <c r="T49" s="14">
        <v>4684.6264059491978</v>
      </c>
    </row>
    <row r="50" spans="1:20" x14ac:dyDescent="0.25">
      <c r="A50" s="104" t="s">
        <v>56</v>
      </c>
      <c r="B50" s="118">
        <v>8032339</v>
      </c>
      <c r="C50" s="111">
        <v>202</v>
      </c>
      <c r="D50" s="7"/>
      <c r="E50" s="8">
        <v>922747.66156398749</v>
      </c>
      <c r="F50" s="10">
        <v>903037.16156398749</v>
      </c>
      <c r="G50" s="10">
        <v>4470.4809978415224</v>
      </c>
      <c r="H50" s="11">
        <v>4568.0577305147899</v>
      </c>
      <c r="I50" s="12"/>
      <c r="J50" s="8">
        <v>977548.90824893245</v>
      </c>
      <c r="K50" s="10">
        <v>955218.65824893245</v>
      </c>
      <c r="L50" s="13">
        <v>52181.496684944956</v>
      </c>
      <c r="M50" s="86">
        <v>5.7784440005293709E-2</v>
      </c>
      <c r="N50" s="14">
        <v>4728.8052388561009</v>
      </c>
      <c r="P50" s="8">
        <v>992168.60775887384</v>
      </c>
      <c r="Q50" s="10">
        <v>969838.35775887384</v>
      </c>
      <c r="R50" s="13">
        <v>66801.196194886346</v>
      </c>
      <c r="S50" s="86">
        <v>7.3973917174340931E-2</v>
      </c>
      <c r="T50" s="14">
        <v>4801.1799889053163</v>
      </c>
    </row>
    <row r="51" spans="1:20" x14ac:dyDescent="0.25">
      <c r="A51" s="104" t="s">
        <v>57</v>
      </c>
      <c r="B51" s="118">
        <v>8033053</v>
      </c>
      <c r="C51" s="111">
        <v>132</v>
      </c>
      <c r="D51" s="7"/>
      <c r="E51" s="8">
        <v>627060.21208263771</v>
      </c>
      <c r="F51" s="10">
        <v>606601.21208263771</v>
      </c>
      <c r="G51" s="10">
        <v>4595.4637278987702</v>
      </c>
      <c r="H51" s="11">
        <v>4750.4561521411952</v>
      </c>
      <c r="I51" s="12"/>
      <c r="J51" s="8">
        <v>665522.4811787724</v>
      </c>
      <c r="K51" s="10">
        <v>641994.63117877243</v>
      </c>
      <c r="L51" s="13">
        <v>35393.419096134719</v>
      </c>
      <c r="M51" s="86">
        <v>5.8347095902790663E-2</v>
      </c>
      <c r="N51" s="14">
        <v>4863.595690748276</v>
      </c>
      <c r="P51" s="8">
        <v>675348.35342009633</v>
      </c>
      <c r="Q51" s="10">
        <v>651820.50342009636</v>
      </c>
      <c r="R51" s="13">
        <v>45219.29133745865</v>
      </c>
      <c r="S51" s="86">
        <v>7.4545336271597151E-2</v>
      </c>
      <c r="T51" s="14">
        <v>4938.0341168189116</v>
      </c>
    </row>
    <row r="52" spans="1:20" x14ac:dyDescent="0.25">
      <c r="A52" s="104" t="s">
        <v>58</v>
      </c>
      <c r="B52" s="118">
        <v>8032012</v>
      </c>
      <c r="C52" s="111">
        <v>363</v>
      </c>
      <c r="D52" s="7"/>
      <c r="E52" s="8">
        <v>1626109.0599576801</v>
      </c>
      <c r="F52" s="10">
        <v>1616637.0599576801</v>
      </c>
      <c r="G52" s="10">
        <v>4453.5456197181265</v>
      </c>
      <c r="H52" s="11">
        <v>4479.6392836299729</v>
      </c>
      <c r="I52" s="12"/>
      <c r="J52" s="8">
        <v>1717124.1665839169</v>
      </c>
      <c r="K52" s="10">
        <v>1706610.036583917</v>
      </c>
      <c r="L52" s="13">
        <v>89972.976626236923</v>
      </c>
      <c r="M52" s="86">
        <v>5.5654406826843507E-2</v>
      </c>
      <c r="N52" s="14">
        <v>4701.4050594598266</v>
      </c>
      <c r="P52" s="8">
        <v>1743244.428509563</v>
      </c>
      <c r="Q52" s="10">
        <v>1732730.2985095631</v>
      </c>
      <c r="R52" s="13">
        <v>116093.23855188303</v>
      </c>
      <c r="S52" s="86">
        <v>7.1811565766605703E-2</v>
      </c>
      <c r="T52" s="14">
        <v>4773.3617038830935</v>
      </c>
    </row>
    <row r="53" spans="1:20" x14ac:dyDescent="0.25">
      <c r="A53" s="104" t="s">
        <v>59</v>
      </c>
      <c r="B53" s="118">
        <v>8032187</v>
      </c>
      <c r="C53" s="111">
        <v>106</v>
      </c>
      <c r="D53" s="7"/>
      <c r="E53" s="8">
        <v>537658.28230769234</v>
      </c>
      <c r="F53" s="10">
        <v>532867.88230769231</v>
      </c>
      <c r="G53" s="10">
        <v>5027.0554934687952</v>
      </c>
      <c r="H53" s="11">
        <v>5072.2479462989841</v>
      </c>
      <c r="I53" s="12"/>
      <c r="J53" s="8">
        <v>569569.39120879129</v>
      </c>
      <c r="K53" s="10">
        <v>564539.47120879125</v>
      </c>
      <c r="L53" s="13">
        <v>31671.588901098934</v>
      </c>
      <c r="M53" s="86">
        <v>5.9436100303022023E-2</v>
      </c>
      <c r="N53" s="14">
        <v>5325.8440680074646</v>
      </c>
      <c r="P53" s="8">
        <v>578209.9</v>
      </c>
      <c r="Q53" s="10">
        <v>573179.98</v>
      </c>
      <c r="R53" s="13">
        <v>40312.097692307667</v>
      </c>
      <c r="S53" s="86">
        <v>7.5651205544098404E-2</v>
      </c>
      <c r="T53" s="14">
        <v>5407.3583018867921</v>
      </c>
    </row>
    <row r="54" spans="1:20" x14ac:dyDescent="0.25">
      <c r="A54" s="104" t="s">
        <v>60</v>
      </c>
      <c r="B54" s="118">
        <v>8033061</v>
      </c>
      <c r="C54" s="111">
        <v>100</v>
      </c>
      <c r="D54" s="7"/>
      <c r="E54" s="8">
        <v>538338.89565643086</v>
      </c>
      <c r="F54" s="10">
        <v>534696.19565643091</v>
      </c>
      <c r="G54" s="10">
        <v>5346.9619565643088</v>
      </c>
      <c r="H54" s="11">
        <v>5383.3889565643085</v>
      </c>
      <c r="I54" s="12"/>
      <c r="J54" s="8">
        <v>568093.57371161552</v>
      </c>
      <c r="K54" s="10">
        <v>564268.73371161555</v>
      </c>
      <c r="L54" s="13">
        <v>29572.538055184647</v>
      </c>
      <c r="M54" s="86">
        <v>5.5307178722076571E-2</v>
      </c>
      <c r="N54" s="14">
        <v>5642.6873371161555</v>
      </c>
      <c r="P54" s="8">
        <v>576729.95498887403</v>
      </c>
      <c r="Q54" s="10">
        <v>572905.11498887406</v>
      </c>
      <c r="R54" s="13">
        <v>38208.919332443154</v>
      </c>
      <c r="S54" s="86">
        <v>7.1459119482859199E-2</v>
      </c>
      <c r="T54" s="14">
        <v>5729.0511498887408</v>
      </c>
    </row>
    <row r="55" spans="1:20" x14ac:dyDescent="0.25">
      <c r="A55" s="104" t="s">
        <v>61</v>
      </c>
      <c r="B55" s="118">
        <v>8033054</v>
      </c>
      <c r="C55" s="111">
        <v>47</v>
      </c>
      <c r="D55" s="7"/>
      <c r="E55" s="8">
        <v>374208.91178564203</v>
      </c>
      <c r="F55" s="10">
        <v>370616.11178564205</v>
      </c>
      <c r="G55" s="10">
        <v>7885.4491869285539</v>
      </c>
      <c r="H55" s="11">
        <v>7961.8917401200433</v>
      </c>
      <c r="I55" s="12"/>
      <c r="J55" s="8">
        <v>394529.95414732053</v>
      </c>
      <c r="K55" s="10">
        <v>390757.51414732053</v>
      </c>
      <c r="L55" s="13">
        <v>20141.402361678483</v>
      </c>
      <c r="M55" s="86">
        <v>5.4345727887102555E-2</v>
      </c>
      <c r="N55" s="14">
        <v>8313.9896627089474</v>
      </c>
      <c r="P55" s="8">
        <v>400510.71068806876</v>
      </c>
      <c r="Q55" s="10">
        <v>396738.27068806876</v>
      </c>
      <c r="R55" s="13">
        <v>26122.158902426716</v>
      </c>
      <c r="S55" s="86">
        <v>7.0483063395623019E-2</v>
      </c>
      <c r="T55" s="14">
        <v>8441.239801873804</v>
      </c>
    </row>
    <row r="56" spans="1:20" x14ac:dyDescent="0.25">
      <c r="A56" s="104" t="s">
        <v>62</v>
      </c>
      <c r="B56" s="118">
        <v>8033055</v>
      </c>
      <c r="C56" s="111">
        <v>179</v>
      </c>
      <c r="D56" s="7"/>
      <c r="E56" s="8">
        <v>803839.25</v>
      </c>
      <c r="F56" s="10">
        <v>788495</v>
      </c>
      <c r="G56" s="10">
        <v>4405</v>
      </c>
      <c r="H56" s="11">
        <v>4490.7220670391062</v>
      </c>
      <c r="I56" s="12"/>
      <c r="J56" s="8">
        <v>842835.89</v>
      </c>
      <c r="K56" s="10">
        <v>825190</v>
      </c>
      <c r="L56" s="13">
        <v>36695</v>
      </c>
      <c r="M56" s="86">
        <v>4.6538024971623154E-2</v>
      </c>
      <c r="N56" s="14">
        <v>4610</v>
      </c>
      <c r="P56" s="8">
        <v>842835.89</v>
      </c>
      <c r="Q56" s="10">
        <v>825190</v>
      </c>
      <c r="R56" s="13">
        <v>36695</v>
      </c>
      <c r="S56" s="86">
        <v>4.6538024971623154E-2</v>
      </c>
      <c r="T56" s="14">
        <v>4610</v>
      </c>
    </row>
    <row r="57" spans="1:20" x14ac:dyDescent="0.25">
      <c r="A57" s="104" t="s">
        <v>63</v>
      </c>
      <c r="B57" s="118">
        <v>8033434</v>
      </c>
      <c r="C57" s="111">
        <v>171</v>
      </c>
      <c r="D57" s="7"/>
      <c r="E57" s="8">
        <v>824950.67980821908</v>
      </c>
      <c r="F57" s="10">
        <v>821341.0798082191</v>
      </c>
      <c r="G57" s="10">
        <v>4803.1642094047902</v>
      </c>
      <c r="H57" s="11">
        <v>4824.2729813346141</v>
      </c>
      <c r="I57" s="12"/>
      <c r="J57" s="8">
        <v>872445.36028747552</v>
      </c>
      <c r="K57" s="10">
        <v>868831.13028747553</v>
      </c>
      <c r="L57" s="13">
        <v>47490.050479256432</v>
      </c>
      <c r="M57" s="86">
        <v>5.7820133007769718E-2</v>
      </c>
      <c r="N57" s="14">
        <v>5080.8838028507344</v>
      </c>
      <c r="P57" s="8">
        <v>885743.04651369865</v>
      </c>
      <c r="Q57" s="10">
        <v>882128.81651369866</v>
      </c>
      <c r="R57" s="13">
        <v>60787.736705479561</v>
      </c>
      <c r="S57" s="86">
        <v>7.4010345031899946E-2</v>
      </c>
      <c r="T57" s="14">
        <v>5158.6480497877119</v>
      </c>
    </row>
    <row r="58" spans="1:20" x14ac:dyDescent="0.25">
      <c r="A58" s="104" t="s">
        <v>64</v>
      </c>
      <c r="B58" s="118">
        <v>8032181</v>
      </c>
      <c r="C58" s="111">
        <v>107</v>
      </c>
      <c r="D58" s="7"/>
      <c r="E58" s="8">
        <v>622189.81522828783</v>
      </c>
      <c r="F58" s="10">
        <v>607968.31522828783</v>
      </c>
      <c r="G58" s="10">
        <v>5681.9468712924099</v>
      </c>
      <c r="H58" s="11">
        <v>5814.8580862456811</v>
      </c>
      <c r="I58" s="12"/>
      <c r="J58" s="8">
        <v>659933.18429246719</v>
      </c>
      <c r="K58" s="10">
        <v>645337.43429246719</v>
      </c>
      <c r="L58" s="13">
        <v>37369.119064179366</v>
      </c>
      <c r="M58" s="86">
        <v>6.1465570043970998E-2</v>
      </c>
      <c r="N58" s="14">
        <v>6031.1909746959554</v>
      </c>
      <c r="P58" s="8">
        <v>669810.52091129031</v>
      </c>
      <c r="Q58" s="10">
        <v>655214.77091129031</v>
      </c>
      <c r="R58" s="13">
        <v>47246.455683002481</v>
      </c>
      <c r="S58" s="86">
        <v>7.7712036136721646E-2</v>
      </c>
      <c r="T58" s="14">
        <v>6123.5025318812177</v>
      </c>
    </row>
    <row r="59" spans="1:20" x14ac:dyDescent="0.25">
      <c r="A59" s="104" t="s">
        <v>65</v>
      </c>
      <c r="B59" s="118">
        <v>8033056</v>
      </c>
      <c r="C59" s="111">
        <v>196</v>
      </c>
      <c r="D59" s="7"/>
      <c r="E59" s="8">
        <v>885835</v>
      </c>
      <c r="F59" s="10">
        <v>863380</v>
      </c>
      <c r="G59" s="10">
        <v>4405</v>
      </c>
      <c r="H59" s="11">
        <v>4519.5663265306121</v>
      </c>
      <c r="I59" s="12"/>
      <c r="J59" s="8">
        <v>929383.25</v>
      </c>
      <c r="K59" s="10">
        <v>903560</v>
      </c>
      <c r="L59" s="13">
        <v>40180</v>
      </c>
      <c r="M59" s="86">
        <v>4.6538024971623154E-2</v>
      </c>
      <c r="N59" s="14">
        <v>4610</v>
      </c>
      <c r="P59" s="8">
        <v>939663.91011274885</v>
      </c>
      <c r="Q59" s="10">
        <v>913840.66011274885</v>
      </c>
      <c r="R59" s="13">
        <v>50460.660112748854</v>
      </c>
      <c r="S59" s="86">
        <v>5.844548184200335E-2</v>
      </c>
      <c r="T59" s="14">
        <v>4662.452347514025</v>
      </c>
    </row>
    <row r="60" spans="1:20" x14ac:dyDescent="0.25">
      <c r="A60" s="104" t="s">
        <v>66</v>
      </c>
      <c r="B60" s="118">
        <v>8033057</v>
      </c>
      <c r="C60" s="111">
        <v>70</v>
      </c>
      <c r="D60" s="7"/>
      <c r="E60" s="8">
        <v>437290.69285701751</v>
      </c>
      <c r="F60" s="10">
        <v>431427.44285701751</v>
      </c>
      <c r="G60" s="10">
        <v>6163.249183671679</v>
      </c>
      <c r="H60" s="11">
        <v>6247.0098979573932</v>
      </c>
      <c r="I60" s="12"/>
      <c r="J60" s="8">
        <v>461885.86122587719</v>
      </c>
      <c r="K60" s="10">
        <v>455729.45122587722</v>
      </c>
      <c r="L60" s="13">
        <v>24302.008368859708</v>
      </c>
      <c r="M60" s="86">
        <v>5.6329305822378599E-2</v>
      </c>
      <c r="N60" s="14">
        <v>6510.4207317982464</v>
      </c>
      <c r="P60" s="8">
        <v>468860.95724956138</v>
      </c>
      <c r="Q60" s="10">
        <v>462704.54724956141</v>
      </c>
      <c r="R60" s="13">
        <v>31277.104392543901</v>
      </c>
      <c r="S60" s="86">
        <v>7.2496789229306566E-2</v>
      </c>
      <c r="T60" s="14">
        <v>6610.0649607080204</v>
      </c>
    </row>
    <row r="61" spans="1:20" x14ac:dyDescent="0.25">
      <c r="A61" s="104" t="s">
        <v>67</v>
      </c>
      <c r="B61" s="118">
        <v>8032018</v>
      </c>
      <c r="C61" s="111">
        <v>405</v>
      </c>
      <c r="D61" s="7"/>
      <c r="E61" s="8">
        <v>1817049</v>
      </c>
      <c r="F61" s="10">
        <v>1784025</v>
      </c>
      <c r="G61" s="10">
        <v>4405</v>
      </c>
      <c r="H61" s="11">
        <v>4486.5407407407411</v>
      </c>
      <c r="I61" s="12"/>
      <c r="J61" s="8">
        <v>1897489</v>
      </c>
      <c r="K61" s="10">
        <v>1867050</v>
      </c>
      <c r="L61" s="13">
        <v>83025</v>
      </c>
      <c r="M61" s="86">
        <v>4.6538024971623154E-2</v>
      </c>
      <c r="N61" s="14">
        <v>4610</v>
      </c>
      <c r="P61" s="8">
        <v>1897489</v>
      </c>
      <c r="Q61" s="10">
        <v>1867050</v>
      </c>
      <c r="R61" s="13">
        <v>83025</v>
      </c>
      <c r="S61" s="86">
        <v>4.6538024971623154E-2</v>
      </c>
      <c r="T61" s="14">
        <v>4610</v>
      </c>
    </row>
    <row r="62" spans="1:20" x14ac:dyDescent="0.25">
      <c r="A62" s="104" t="s">
        <v>68</v>
      </c>
      <c r="B62" s="118">
        <v>8032168</v>
      </c>
      <c r="C62" s="111">
        <v>204</v>
      </c>
      <c r="D62" s="7"/>
      <c r="E62" s="8">
        <v>933041.7561375479</v>
      </c>
      <c r="F62" s="10">
        <v>904113.7561375479</v>
      </c>
      <c r="G62" s="10">
        <v>4431.9301771448427</v>
      </c>
      <c r="H62" s="11">
        <v>4573.7340987134703</v>
      </c>
      <c r="I62" s="12"/>
      <c r="J62" s="8">
        <v>988068.88362453377</v>
      </c>
      <c r="K62" s="10">
        <v>955646.35362453375</v>
      </c>
      <c r="L62" s="13">
        <v>51532.597486985847</v>
      </c>
      <c r="M62" s="86">
        <v>5.6997913301460604E-2</v>
      </c>
      <c r="N62" s="14">
        <v>4684.5409491398714</v>
      </c>
      <c r="P62" s="8">
        <v>1002695.0866779312</v>
      </c>
      <c r="Q62" s="10">
        <v>970272.55667793122</v>
      </c>
      <c r="R62" s="13">
        <v>66158.800540383323</v>
      </c>
      <c r="S62" s="86">
        <v>7.3175305752474593E-2</v>
      </c>
      <c r="T62" s="14">
        <v>4756.2380229310356</v>
      </c>
    </row>
    <row r="63" spans="1:20" x14ac:dyDescent="0.25">
      <c r="A63" s="104" t="s">
        <v>69</v>
      </c>
      <c r="B63" s="118">
        <v>8032188</v>
      </c>
      <c r="C63" s="111">
        <v>241</v>
      </c>
      <c r="D63" s="7"/>
      <c r="E63" s="8">
        <v>1077697.75</v>
      </c>
      <c r="F63" s="10">
        <v>1061605</v>
      </c>
      <c r="G63" s="10">
        <v>4405</v>
      </c>
      <c r="H63" s="11">
        <v>4471.7748962655605</v>
      </c>
      <c r="I63" s="12"/>
      <c r="J63" s="8">
        <v>1129516.6599999999</v>
      </c>
      <c r="K63" s="10">
        <v>1111010</v>
      </c>
      <c r="L63" s="13">
        <v>49405</v>
      </c>
      <c r="M63" s="86">
        <v>4.6538024971623154E-2</v>
      </c>
      <c r="N63" s="14">
        <v>4610</v>
      </c>
      <c r="P63" s="8">
        <v>1145745.9936944861</v>
      </c>
      <c r="Q63" s="10">
        <v>1127239.3336944862</v>
      </c>
      <c r="R63" s="13">
        <v>65634.33369448618</v>
      </c>
      <c r="S63" s="86">
        <v>6.1825569486283677E-2</v>
      </c>
      <c r="T63" s="14">
        <v>4677.3416335870797</v>
      </c>
    </row>
    <row r="64" spans="1:20" x14ac:dyDescent="0.25">
      <c r="A64" s="104" t="s">
        <v>70</v>
      </c>
      <c r="B64" s="118">
        <v>8032199</v>
      </c>
      <c r="C64" s="111">
        <v>225</v>
      </c>
      <c r="D64" s="7"/>
      <c r="E64" s="8">
        <v>1010109.0400942308</v>
      </c>
      <c r="F64" s="10">
        <v>995887.54009423079</v>
      </c>
      <c r="G64" s="10">
        <v>4426.1668448632481</v>
      </c>
      <c r="H64" s="11">
        <v>4489.373511529915</v>
      </c>
      <c r="I64" s="12"/>
      <c r="J64" s="8">
        <v>1052220</v>
      </c>
      <c r="K64" s="10">
        <v>1037250</v>
      </c>
      <c r="L64" s="13">
        <v>41362.45990576921</v>
      </c>
      <c r="M64" s="86">
        <v>4.1533263787852492E-2</v>
      </c>
      <c r="N64" s="14">
        <v>4610</v>
      </c>
      <c r="P64" s="8">
        <v>1063407.9795414188</v>
      </c>
      <c r="Q64" s="10">
        <v>1048437.9795414188</v>
      </c>
      <c r="R64" s="13">
        <v>52550.439447188051</v>
      </c>
      <c r="S64" s="86">
        <v>5.2767443442676004E-2</v>
      </c>
      <c r="T64" s="14">
        <v>4659.7243535174175</v>
      </c>
    </row>
    <row r="65" spans="1:20" x14ac:dyDescent="0.25">
      <c r="A65" s="104" t="s">
        <v>71</v>
      </c>
      <c r="B65" s="118">
        <v>8032009</v>
      </c>
      <c r="C65" s="111">
        <v>135</v>
      </c>
      <c r="D65" s="7"/>
      <c r="E65" s="8">
        <v>672164.29700154543</v>
      </c>
      <c r="F65" s="10">
        <v>669553.09700154548</v>
      </c>
      <c r="G65" s="10">
        <v>4959.6525703818188</v>
      </c>
      <c r="H65" s="11">
        <v>4978.9947926040404</v>
      </c>
      <c r="I65" s="12"/>
      <c r="J65" s="8">
        <v>712212.98567035585</v>
      </c>
      <c r="K65" s="10">
        <v>709248.3056703558</v>
      </c>
      <c r="L65" s="13">
        <v>39695.208668810315</v>
      </c>
      <c r="M65" s="86">
        <v>5.92861250983336E-2</v>
      </c>
      <c r="N65" s="14">
        <v>5253.6911531137466</v>
      </c>
      <c r="P65" s="8">
        <v>723068.10571692872</v>
      </c>
      <c r="Q65" s="10">
        <v>720103.42571692867</v>
      </c>
      <c r="R65" s="13">
        <v>50550.328715383192</v>
      </c>
      <c r="S65" s="86">
        <v>7.5498610852167428E-2</v>
      </c>
      <c r="T65" s="14">
        <v>5334.0994497550273</v>
      </c>
    </row>
    <row r="66" spans="1:20" x14ac:dyDescent="0.25">
      <c r="A66" s="104" t="s">
        <v>72</v>
      </c>
      <c r="B66" s="118">
        <v>8032172</v>
      </c>
      <c r="C66" s="111">
        <v>206</v>
      </c>
      <c r="D66" s="7"/>
      <c r="E66" s="8">
        <v>1027275.1680409788</v>
      </c>
      <c r="F66" s="10">
        <v>1010558.6680409788</v>
      </c>
      <c r="G66" s="10">
        <v>4905.6246021406741</v>
      </c>
      <c r="H66" s="11">
        <v>4986.7726603931014</v>
      </c>
      <c r="I66" s="12"/>
      <c r="J66" s="8">
        <v>1087871.3747741645</v>
      </c>
      <c r="K66" s="10">
        <v>1068647.3947741645</v>
      </c>
      <c r="L66" s="13">
        <v>58088.7267331857</v>
      </c>
      <c r="M66" s="86">
        <v>5.7481795535724564E-2</v>
      </c>
      <c r="N66" s="14">
        <v>5187.608712495944</v>
      </c>
      <c r="P66" s="8">
        <v>1104227.3390927569</v>
      </c>
      <c r="Q66" s="10">
        <v>1085003.3590927569</v>
      </c>
      <c r="R66" s="13">
        <v>74444.691051778034</v>
      </c>
      <c r="S66" s="86">
        <v>7.3666867056905255E-2</v>
      </c>
      <c r="T66" s="14">
        <v>5267.0065975376547</v>
      </c>
    </row>
    <row r="67" spans="1:20" x14ac:dyDescent="0.25">
      <c r="A67" s="104" t="s">
        <v>73</v>
      </c>
      <c r="B67" s="118">
        <v>8033072</v>
      </c>
      <c r="C67" s="111">
        <v>69</v>
      </c>
      <c r="D67" s="7"/>
      <c r="E67" s="8">
        <v>447561.61637413793</v>
      </c>
      <c r="F67" s="10">
        <v>444817.11637413793</v>
      </c>
      <c r="G67" s="10">
        <v>6446.6248749875058</v>
      </c>
      <c r="H67" s="11">
        <v>6486.4002373063468</v>
      </c>
      <c r="I67" s="12"/>
      <c r="J67" s="8">
        <v>472361.16785460257</v>
      </c>
      <c r="K67" s="10">
        <v>469322.25785460259</v>
      </c>
      <c r="L67" s="13">
        <v>24505.141480464663</v>
      </c>
      <c r="M67" s="86">
        <v>5.5090374399741543E-2</v>
      </c>
      <c r="N67" s="14">
        <v>6801.7718529652548</v>
      </c>
      <c r="P67" s="8">
        <v>479544.32252500003</v>
      </c>
      <c r="Q67" s="10">
        <v>476505.41252500005</v>
      </c>
      <c r="R67" s="13">
        <v>31688.296150862123</v>
      </c>
      <c r="S67" s="86">
        <v>7.1238931651651946E-2</v>
      </c>
      <c r="T67" s="14">
        <v>6905.8755438405806</v>
      </c>
    </row>
    <row r="68" spans="1:20" x14ac:dyDescent="0.25">
      <c r="A68" s="104" t="s">
        <v>74</v>
      </c>
      <c r="B68" s="118">
        <v>8033044</v>
      </c>
      <c r="C68" s="111">
        <v>384</v>
      </c>
      <c r="D68" s="7"/>
      <c r="E68" s="8">
        <v>1734057.9151827199</v>
      </c>
      <c r="F68" s="10">
        <v>1695657.9151827199</v>
      </c>
      <c r="G68" s="10">
        <v>4415.7758207883335</v>
      </c>
      <c r="H68" s="11">
        <v>4515.7758207883335</v>
      </c>
      <c r="I68" s="12"/>
      <c r="J68" s="8">
        <v>1813154</v>
      </c>
      <c r="K68" s="10">
        <v>1770240</v>
      </c>
      <c r="L68" s="13">
        <v>74582.084817280062</v>
      </c>
      <c r="M68" s="86">
        <v>4.3984157505756863E-2</v>
      </c>
      <c r="N68" s="14">
        <v>4610</v>
      </c>
      <c r="P68" s="8">
        <v>1813154</v>
      </c>
      <c r="Q68" s="10">
        <v>1770240</v>
      </c>
      <c r="R68" s="13">
        <v>74582.084817280062</v>
      </c>
      <c r="S68" s="86">
        <v>4.3984157505756863E-2</v>
      </c>
      <c r="T68" s="14">
        <v>4610</v>
      </c>
    </row>
    <row r="69" spans="1:20" x14ac:dyDescent="0.25">
      <c r="A69" s="104" t="s">
        <v>75</v>
      </c>
      <c r="B69" s="118">
        <v>8033437</v>
      </c>
      <c r="C69" s="111">
        <v>163</v>
      </c>
      <c r="D69" s="7"/>
      <c r="E69" s="8">
        <v>791528.59709655528</v>
      </c>
      <c r="F69" s="10">
        <v>788046.99709655531</v>
      </c>
      <c r="G69" s="10">
        <v>4834.6441539665966</v>
      </c>
      <c r="H69" s="11">
        <v>4856.0036631690509</v>
      </c>
      <c r="I69" s="12"/>
      <c r="J69" s="8">
        <v>836950.28860607045</v>
      </c>
      <c r="K69" s="10">
        <v>833386.6086060704</v>
      </c>
      <c r="L69" s="13">
        <v>45339.611509515089</v>
      </c>
      <c r="M69" s="86">
        <v>5.7534146664554656E-2</v>
      </c>
      <c r="N69" s="14">
        <v>5112.8012797918427</v>
      </c>
      <c r="P69" s="8">
        <v>849705.49212970864</v>
      </c>
      <c r="Q69" s="10">
        <v>846141.81212970859</v>
      </c>
      <c r="R69" s="13">
        <v>58094.815033153282</v>
      </c>
      <c r="S69" s="86">
        <v>7.3719987827115876E-2</v>
      </c>
      <c r="T69" s="14">
        <v>5191.0540621454511</v>
      </c>
    </row>
    <row r="70" spans="1:20" x14ac:dyDescent="0.25">
      <c r="A70" s="104" t="s">
        <v>76</v>
      </c>
      <c r="B70" s="118">
        <v>8033059</v>
      </c>
      <c r="C70" s="111">
        <v>194</v>
      </c>
      <c r="D70" s="7"/>
      <c r="E70" s="8">
        <v>909746.50101204822</v>
      </c>
      <c r="F70" s="10">
        <v>881586.50101204822</v>
      </c>
      <c r="G70" s="10">
        <v>4544.2603144950936</v>
      </c>
      <c r="H70" s="11">
        <v>4689.4149536703517</v>
      </c>
      <c r="I70" s="12"/>
      <c r="J70" s="8">
        <v>961001.37421686749</v>
      </c>
      <c r="K70" s="10">
        <v>932807.87421686749</v>
      </c>
      <c r="L70" s="13">
        <v>51221.373204819276</v>
      </c>
      <c r="M70" s="86">
        <v>5.8101358342054807E-2</v>
      </c>
      <c r="N70" s="14">
        <v>4808.288011427152</v>
      </c>
      <c r="P70" s="8">
        <v>975278.01433734945</v>
      </c>
      <c r="Q70" s="10">
        <v>947084.51433734945</v>
      </c>
      <c r="R70" s="13">
        <v>65498.013325301232</v>
      </c>
      <c r="S70" s="86">
        <v>7.4295617333194744E-2</v>
      </c>
      <c r="T70" s="14">
        <v>4881.878939883245</v>
      </c>
    </row>
    <row r="71" spans="1:20" x14ac:dyDescent="0.25">
      <c r="A71" s="104" t="s">
        <v>77</v>
      </c>
      <c r="B71" s="118">
        <v>8033070</v>
      </c>
      <c r="C71" s="111">
        <v>196</v>
      </c>
      <c r="D71" s="7"/>
      <c r="E71" s="8">
        <v>910891.88876923081</v>
      </c>
      <c r="F71" s="10">
        <v>891929.88876923081</v>
      </c>
      <c r="G71" s="10">
        <v>4550.6626978021977</v>
      </c>
      <c r="H71" s="11">
        <v>4647.4075957613813</v>
      </c>
      <c r="I71" s="12"/>
      <c r="J71" s="8">
        <v>961968.39184458938</v>
      </c>
      <c r="K71" s="10">
        <v>943255.89184458938</v>
      </c>
      <c r="L71" s="13">
        <v>51326.003075358574</v>
      </c>
      <c r="M71" s="86">
        <v>5.7544885222069471E-2</v>
      </c>
      <c r="N71" s="14">
        <v>4812.530060431578</v>
      </c>
      <c r="P71" s="8">
        <v>976405.41323076934</v>
      </c>
      <c r="Q71" s="10">
        <v>957692.91323076934</v>
      </c>
      <c r="R71" s="13">
        <v>65763.024461538531</v>
      </c>
      <c r="S71" s="86">
        <v>7.3731159017761547E-2</v>
      </c>
      <c r="T71" s="14">
        <v>4886.1883328100475</v>
      </c>
    </row>
    <row r="72" spans="1:20" x14ac:dyDescent="0.25">
      <c r="A72" s="104" t="s">
        <v>78</v>
      </c>
      <c r="B72" s="118">
        <v>8033043</v>
      </c>
      <c r="C72" s="111">
        <v>200</v>
      </c>
      <c r="D72" s="7"/>
      <c r="E72" s="8">
        <v>899996.15359658538</v>
      </c>
      <c r="F72" s="10">
        <v>884028.15359658538</v>
      </c>
      <c r="G72" s="10">
        <v>4420.1407679829272</v>
      </c>
      <c r="H72" s="11">
        <v>4499.9807679829273</v>
      </c>
      <c r="I72" s="12"/>
      <c r="J72" s="8">
        <v>940363.2</v>
      </c>
      <c r="K72" s="10">
        <v>922000</v>
      </c>
      <c r="L72" s="13">
        <v>37971.846403414616</v>
      </c>
      <c r="M72" s="86">
        <v>4.2953209407335879E-2</v>
      </c>
      <c r="N72" s="14">
        <v>4610</v>
      </c>
      <c r="P72" s="8">
        <v>941683.99366646388</v>
      </c>
      <c r="Q72" s="10">
        <v>923320.79366646393</v>
      </c>
      <c r="R72" s="13">
        <v>39292.640069878544</v>
      </c>
      <c r="S72" s="86">
        <v>4.4447272306905761E-2</v>
      </c>
      <c r="T72" s="14">
        <v>4616.6039683323197</v>
      </c>
    </row>
    <row r="73" spans="1:20" x14ac:dyDescent="0.25">
      <c r="A73" s="104" t="s">
        <v>79</v>
      </c>
      <c r="B73" s="118">
        <v>8033127</v>
      </c>
      <c r="C73" s="111">
        <v>300</v>
      </c>
      <c r="D73" s="7"/>
      <c r="E73" s="8">
        <v>1351643.2011296775</v>
      </c>
      <c r="F73" s="10">
        <v>1325531.2011296775</v>
      </c>
      <c r="G73" s="10">
        <v>4418.4373370989251</v>
      </c>
      <c r="H73" s="11">
        <v>4505.4773370989251</v>
      </c>
      <c r="I73" s="12"/>
      <c r="J73" s="8">
        <v>1410195.5</v>
      </c>
      <c r="K73" s="10">
        <v>1383000</v>
      </c>
      <c r="L73" s="13">
        <v>57468.798870322527</v>
      </c>
      <c r="M73" s="86">
        <v>4.3355296971768771E-2</v>
      </c>
      <c r="N73" s="14">
        <v>4610</v>
      </c>
      <c r="P73" s="8">
        <v>1415398.8919528208</v>
      </c>
      <c r="Q73" s="10">
        <v>1388203.3919528208</v>
      </c>
      <c r="R73" s="13">
        <v>62672.190823143348</v>
      </c>
      <c r="S73" s="86">
        <v>4.7280811473718071E-2</v>
      </c>
      <c r="T73" s="14">
        <v>4627.3446398427359</v>
      </c>
    </row>
    <row r="74" spans="1:20" x14ac:dyDescent="0.25">
      <c r="A74" s="104" t="s">
        <v>80</v>
      </c>
      <c r="B74" s="118">
        <v>8033433</v>
      </c>
      <c r="C74" s="111">
        <v>329</v>
      </c>
      <c r="D74" s="7"/>
      <c r="E74" s="8">
        <v>1454083.4</v>
      </c>
      <c r="F74" s="10">
        <v>1449245</v>
      </c>
      <c r="G74" s="10">
        <v>4405</v>
      </c>
      <c r="H74" s="11">
        <v>4419.706382978723</v>
      </c>
      <c r="I74" s="12"/>
      <c r="J74" s="8">
        <v>1522149.26</v>
      </c>
      <c r="K74" s="10">
        <v>1516690</v>
      </c>
      <c r="L74" s="13">
        <v>67445</v>
      </c>
      <c r="M74" s="86">
        <v>4.6538024971623154E-2</v>
      </c>
      <c r="N74" s="14">
        <v>4610</v>
      </c>
      <c r="P74" s="8">
        <v>1522149.26</v>
      </c>
      <c r="Q74" s="10">
        <v>1516690</v>
      </c>
      <c r="R74" s="13">
        <v>67445</v>
      </c>
      <c r="S74" s="86">
        <v>4.6538024971623154E-2</v>
      </c>
      <c r="T74" s="14">
        <v>4610</v>
      </c>
    </row>
    <row r="75" spans="1:20" x14ac:dyDescent="0.25">
      <c r="A75" s="104" t="s">
        <v>81</v>
      </c>
      <c r="B75" s="118">
        <v>8033300</v>
      </c>
      <c r="C75" s="111">
        <v>206</v>
      </c>
      <c r="D75" s="7"/>
      <c r="E75" s="8">
        <v>944427.02302232548</v>
      </c>
      <c r="F75" s="10">
        <v>938743.82302232552</v>
      </c>
      <c r="G75" s="10">
        <v>4557.0088496229391</v>
      </c>
      <c r="H75" s="11">
        <v>4584.5971991375027</v>
      </c>
      <c r="I75" s="12"/>
      <c r="J75" s="8">
        <v>998240.98348690162</v>
      </c>
      <c r="K75" s="10">
        <v>991788.44348690158</v>
      </c>
      <c r="L75" s="13">
        <v>53044.620464576059</v>
      </c>
      <c r="M75" s="86">
        <v>5.650595952130652E-2</v>
      </c>
      <c r="N75" s="14">
        <v>4814.5070072179687</v>
      </c>
      <c r="P75" s="8">
        <v>1013420.6723577236</v>
      </c>
      <c r="Q75" s="10">
        <v>1006968.1323577235</v>
      </c>
      <c r="R75" s="13">
        <v>68224.309335398022</v>
      </c>
      <c r="S75" s="86">
        <v>7.2676173906260147E-2</v>
      </c>
      <c r="T75" s="14">
        <v>4888.1948172705024</v>
      </c>
    </row>
    <row r="76" spans="1:20" x14ac:dyDescent="0.25">
      <c r="A76" s="104" t="s">
        <v>82</v>
      </c>
      <c r="B76" s="118">
        <v>8033432</v>
      </c>
      <c r="C76" s="111">
        <v>207</v>
      </c>
      <c r="D76" s="7"/>
      <c r="E76" s="8">
        <v>942526.11201538879</v>
      </c>
      <c r="F76" s="10">
        <v>939710.11201538879</v>
      </c>
      <c r="G76" s="10">
        <v>4539.6623768859363</v>
      </c>
      <c r="H76" s="11">
        <v>4553.2662416202356</v>
      </c>
      <c r="I76" s="12"/>
      <c r="J76" s="8">
        <v>996197.91436927696</v>
      </c>
      <c r="K76" s="10">
        <v>993000.70436927699</v>
      </c>
      <c r="L76" s="13">
        <v>53290.592353888205</v>
      </c>
      <c r="M76" s="86">
        <v>5.6709608285044733E-2</v>
      </c>
      <c r="N76" s="14">
        <v>4797.1048520254926</v>
      </c>
      <c r="P76" s="8">
        <v>1011395.8635329956</v>
      </c>
      <c r="Q76" s="10">
        <v>1008198.6535329956</v>
      </c>
      <c r="R76" s="13">
        <v>68488.54151760682</v>
      </c>
      <c r="S76" s="86">
        <v>7.2882626931320332E-2</v>
      </c>
      <c r="T76" s="14">
        <v>4870.5248962946644</v>
      </c>
    </row>
    <row r="77" spans="1:20" x14ac:dyDescent="0.25">
      <c r="A77" s="104" t="s">
        <v>83</v>
      </c>
      <c r="B77" s="118">
        <v>8033126</v>
      </c>
      <c r="C77" s="111">
        <v>624</v>
      </c>
      <c r="D77" s="7"/>
      <c r="E77" s="8">
        <v>2801456</v>
      </c>
      <c r="F77" s="10">
        <v>2748720</v>
      </c>
      <c r="G77" s="10">
        <v>4405</v>
      </c>
      <c r="H77" s="11">
        <v>4489.5128205128203</v>
      </c>
      <c r="I77" s="12"/>
      <c r="J77" s="8">
        <v>2935522</v>
      </c>
      <c r="K77" s="10">
        <v>2876640</v>
      </c>
      <c r="L77" s="13">
        <v>127920</v>
      </c>
      <c r="M77" s="86">
        <v>4.6538024971623154E-2</v>
      </c>
      <c r="N77" s="14">
        <v>4610</v>
      </c>
      <c r="P77" s="8">
        <v>2935522</v>
      </c>
      <c r="Q77" s="10">
        <v>2876640</v>
      </c>
      <c r="R77" s="13">
        <v>127920</v>
      </c>
      <c r="S77" s="86">
        <v>4.6538024971623154E-2</v>
      </c>
      <c r="T77" s="14">
        <v>4610</v>
      </c>
    </row>
    <row r="78" spans="1:20" x14ac:dyDescent="0.25">
      <c r="A78" s="104" t="s">
        <v>84</v>
      </c>
      <c r="B78" s="118">
        <v>8033123</v>
      </c>
      <c r="C78" s="111">
        <v>189</v>
      </c>
      <c r="D78" s="7"/>
      <c r="E78" s="8">
        <v>876563.10829426895</v>
      </c>
      <c r="F78" s="10">
        <v>860719.85829426895</v>
      </c>
      <c r="G78" s="10">
        <v>4554.0733243083014</v>
      </c>
      <c r="H78" s="11">
        <v>4637.9000438850208</v>
      </c>
      <c r="I78" s="12"/>
      <c r="J78" s="8">
        <v>926844.60243462585</v>
      </c>
      <c r="K78" s="10">
        <v>910502.35243462585</v>
      </c>
      <c r="L78" s="13">
        <v>49782.494140356896</v>
      </c>
      <c r="M78" s="86">
        <v>5.7838207937961746E-2</v>
      </c>
      <c r="N78" s="14">
        <v>4817.4727642043699</v>
      </c>
      <c r="P78" s="8">
        <v>940779.92386367521</v>
      </c>
      <c r="Q78" s="10">
        <v>924437.67386367521</v>
      </c>
      <c r="R78" s="13">
        <v>63717.815569406259</v>
      </c>
      <c r="S78" s="86">
        <v>7.4028518054270298E-2</v>
      </c>
      <c r="T78" s="14">
        <v>4891.2046236173292</v>
      </c>
    </row>
    <row r="79" spans="1:20" x14ac:dyDescent="0.25">
      <c r="A79" s="104" t="s">
        <v>85</v>
      </c>
      <c r="B79" s="118">
        <v>8033438</v>
      </c>
      <c r="C79" s="111">
        <v>212</v>
      </c>
      <c r="D79" s="7"/>
      <c r="E79" s="8">
        <v>1004530.8675223119</v>
      </c>
      <c r="F79" s="10">
        <v>1001126.0675223118</v>
      </c>
      <c r="G79" s="10">
        <v>4722.2927713316594</v>
      </c>
      <c r="H79" s="11">
        <v>4738.3531486901502</v>
      </c>
      <c r="I79" s="12"/>
      <c r="J79" s="8">
        <v>1061961.4883807905</v>
      </c>
      <c r="K79" s="10">
        <v>1058675.8183807905</v>
      </c>
      <c r="L79" s="13">
        <v>57549.750858478714</v>
      </c>
      <c r="M79" s="86">
        <v>5.7485018845737049E-2</v>
      </c>
      <c r="N79" s="14">
        <v>4993.753860286748</v>
      </c>
      <c r="P79" s="8">
        <v>1078164.9018147045</v>
      </c>
      <c r="Q79" s="10">
        <v>1074879.2318147046</v>
      </c>
      <c r="R79" s="13">
        <v>73753.164292392787</v>
      </c>
      <c r="S79" s="86">
        <v>7.3670206665304994E-2</v>
      </c>
      <c r="T79" s="14">
        <v>5070.1850557297385</v>
      </c>
    </row>
    <row r="80" spans="1:20" x14ac:dyDescent="0.25">
      <c r="A80" s="104" t="s">
        <v>86</v>
      </c>
      <c r="B80" s="118">
        <v>8033441</v>
      </c>
      <c r="C80" s="111">
        <v>152</v>
      </c>
      <c r="D80" s="7"/>
      <c r="E80" s="8">
        <v>731127.85774742905</v>
      </c>
      <c r="F80" s="10">
        <v>703991.85774742905</v>
      </c>
      <c r="G80" s="10">
        <v>4631.525379917296</v>
      </c>
      <c r="H80" s="11">
        <v>4810.0516957067703</v>
      </c>
      <c r="I80" s="12"/>
      <c r="J80" s="8">
        <v>775152.8425791855</v>
      </c>
      <c r="K80" s="10">
        <v>744738.79257918545</v>
      </c>
      <c r="L80" s="13">
        <v>40746.9348317564</v>
      </c>
      <c r="M80" s="86">
        <v>5.7879838215934544E-2</v>
      </c>
      <c r="N80" s="14">
        <v>4899.597319599904</v>
      </c>
      <c r="P80" s="8">
        <v>786551.34732620325</v>
      </c>
      <c r="Q80" s="10">
        <v>756137.2973262032</v>
      </c>
      <c r="R80" s="13">
        <v>52145.439578774152</v>
      </c>
      <c r="S80" s="86">
        <v>7.4071083358299802E-2</v>
      </c>
      <c r="T80" s="14">
        <v>4974.5874824092316</v>
      </c>
    </row>
    <row r="81" spans="1:20" x14ac:dyDescent="0.25">
      <c r="A81" s="104" t="s">
        <v>87</v>
      </c>
      <c r="B81" s="118">
        <v>8032215</v>
      </c>
      <c r="C81" s="111">
        <v>234</v>
      </c>
      <c r="D81" s="7"/>
      <c r="E81" s="8">
        <v>1072835.6172936494</v>
      </c>
      <c r="F81" s="10">
        <v>1051503.3672936494</v>
      </c>
      <c r="G81" s="10">
        <v>4493.6041337335446</v>
      </c>
      <c r="H81" s="11">
        <v>4584.7675952720056</v>
      </c>
      <c r="I81" s="12"/>
      <c r="J81" s="8">
        <v>1136190.7252422916</v>
      </c>
      <c r="K81" s="10">
        <v>1111989.2252422916</v>
      </c>
      <c r="L81" s="13">
        <v>60485.857948642224</v>
      </c>
      <c r="M81" s="86">
        <v>5.7523218498405977E-2</v>
      </c>
      <c r="N81" s="14">
        <v>4752.090706163639</v>
      </c>
      <c r="P81" s="8">
        <v>1153210.3011916869</v>
      </c>
      <c r="Q81" s="10">
        <v>1129008.8011916869</v>
      </c>
      <c r="R81" s="13">
        <v>77505.433898037532</v>
      </c>
      <c r="S81" s="86">
        <v>7.3709163763802654E-2</v>
      </c>
      <c r="T81" s="14">
        <v>4824.8239367166107</v>
      </c>
    </row>
    <row r="82" spans="1:20" x14ac:dyDescent="0.25">
      <c r="A82" s="104" t="s">
        <v>88</v>
      </c>
      <c r="B82" s="118">
        <v>8033052</v>
      </c>
      <c r="C82" s="111">
        <v>344</v>
      </c>
      <c r="D82" s="7"/>
      <c r="E82" s="8">
        <v>1535998.363947643</v>
      </c>
      <c r="F82" s="10">
        <v>1518034.363947643</v>
      </c>
      <c r="G82" s="10">
        <v>4412.8905928710556</v>
      </c>
      <c r="H82" s="11">
        <v>4465.1115231036129</v>
      </c>
      <c r="I82" s="12"/>
      <c r="J82" s="8">
        <v>1627366.902969141</v>
      </c>
      <c r="K82" s="10">
        <v>1608030.652969141</v>
      </c>
      <c r="L82" s="13">
        <v>89996.289021498058</v>
      </c>
      <c r="M82" s="86">
        <v>5.928475083229541E-2</v>
      </c>
      <c r="N82" s="14">
        <v>4674.5077121195964</v>
      </c>
      <c r="P82" s="8">
        <v>1651978.2442915656</v>
      </c>
      <c r="Q82" s="10">
        <v>1632641.9942915656</v>
      </c>
      <c r="R82" s="13">
        <v>114607.63034392265</v>
      </c>
      <c r="S82" s="86">
        <v>7.5497388640060767E-2</v>
      </c>
      <c r="T82" s="14">
        <v>4746.0523089871094</v>
      </c>
    </row>
    <row r="83" spans="1:20" x14ac:dyDescent="0.25">
      <c r="A83" s="104" t="s">
        <v>89</v>
      </c>
      <c r="B83" s="118">
        <v>8032331</v>
      </c>
      <c r="C83" s="111">
        <v>413</v>
      </c>
      <c r="D83" s="7"/>
      <c r="E83" s="8">
        <v>1849217</v>
      </c>
      <c r="F83" s="10">
        <v>1819265</v>
      </c>
      <c r="G83" s="10">
        <v>4405</v>
      </c>
      <c r="H83" s="11">
        <v>4477.5230024213079</v>
      </c>
      <c r="I83" s="12"/>
      <c r="J83" s="8">
        <v>1937500.23</v>
      </c>
      <c r="K83" s="10">
        <v>1903930</v>
      </c>
      <c r="L83" s="13">
        <v>84665</v>
      </c>
      <c r="M83" s="86">
        <v>4.6538024971623154E-2</v>
      </c>
      <c r="N83" s="14">
        <v>4610</v>
      </c>
      <c r="P83" s="8">
        <v>1937500.23</v>
      </c>
      <c r="Q83" s="10">
        <v>1903930</v>
      </c>
      <c r="R83" s="13">
        <v>84665</v>
      </c>
      <c r="S83" s="86">
        <v>4.6538024971623154E-2</v>
      </c>
      <c r="T83" s="14">
        <v>4610</v>
      </c>
    </row>
    <row r="84" spans="1:20" x14ac:dyDescent="0.25">
      <c r="A84" s="104" t="s">
        <v>90</v>
      </c>
      <c r="B84" s="118">
        <v>8032179</v>
      </c>
      <c r="C84" s="111">
        <v>294</v>
      </c>
      <c r="D84" s="7"/>
      <c r="E84" s="8">
        <v>1443059.3052141112</v>
      </c>
      <c r="F84" s="10">
        <v>1395443.3052141112</v>
      </c>
      <c r="G84" s="10">
        <v>4746.4058000479972</v>
      </c>
      <c r="H84" s="11">
        <v>4908.3649837214671</v>
      </c>
      <c r="I84" s="12"/>
      <c r="J84" s="8">
        <v>1531841.0882392209</v>
      </c>
      <c r="K84" s="10">
        <v>1477030.928239221</v>
      </c>
      <c r="L84" s="13">
        <v>81587.623025109759</v>
      </c>
      <c r="M84" s="86">
        <v>5.8467171486118727E-2</v>
      </c>
      <c r="N84" s="14">
        <v>5023.9147219021124</v>
      </c>
      <c r="P84" s="8">
        <v>1554447.1735848659</v>
      </c>
      <c r="Q84" s="10">
        <v>1499637.013584866</v>
      </c>
      <c r="R84" s="13">
        <v>104193.70837075473</v>
      </c>
      <c r="S84" s="86">
        <v>7.4667102548295686E-2</v>
      </c>
      <c r="T84" s="14">
        <v>5100.8061686560068</v>
      </c>
    </row>
    <row r="85" spans="1:20" x14ac:dyDescent="0.25">
      <c r="A85" s="104" t="s">
        <v>91</v>
      </c>
      <c r="B85" s="118">
        <v>8033439</v>
      </c>
      <c r="C85" s="111">
        <v>310</v>
      </c>
      <c r="D85" s="7"/>
      <c r="E85" s="8">
        <v>1373793.2</v>
      </c>
      <c r="F85" s="10">
        <v>1365550</v>
      </c>
      <c r="G85" s="10">
        <v>4405</v>
      </c>
      <c r="H85" s="11">
        <v>4431.5909677419349</v>
      </c>
      <c r="I85" s="12"/>
      <c r="J85" s="8">
        <v>1435115.3</v>
      </c>
      <c r="K85" s="10">
        <v>1429100</v>
      </c>
      <c r="L85" s="13">
        <v>63550</v>
      </c>
      <c r="M85" s="86">
        <v>4.6538024971623154E-2</v>
      </c>
      <c r="N85" s="14">
        <v>4610</v>
      </c>
      <c r="P85" s="8">
        <v>1438715.4118978102</v>
      </c>
      <c r="Q85" s="10">
        <v>1432700.1118978101</v>
      </c>
      <c r="R85" s="13">
        <v>67150.111897810129</v>
      </c>
      <c r="S85" s="86">
        <v>4.9174407306806875E-2</v>
      </c>
      <c r="T85" s="14">
        <v>4621.6132641864842</v>
      </c>
    </row>
    <row r="86" spans="1:20" x14ac:dyDescent="0.25">
      <c r="A86" s="104" t="s">
        <v>92</v>
      </c>
      <c r="B86" s="118">
        <v>8032013</v>
      </c>
      <c r="C86" s="111">
        <v>161</v>
      </c>
      <c r="D86" s="7"/>
      <c r="E86" s="8">
        <v>731271.88486631017</v>
      </c>
      <c r="F86" s="10">
        <v>727534.28486631019</v>
      </c>
      <c r="G86" s="10">
        <v>4518.8464898528582</v>
      </c>
      <c r="H86" s="11">
        <v>4542.0613966851561</v>
      </c>
      <c r="I86" s="12"/>
      <c r="J86" s="8">
        <v>774321.20275401068</v>
      </c>
      <c r="K86" s="10">
        <v>770077.64275401062</v>
      </c>
      <c r="L86" s="13">
        <v>42543.357887700433</v>
      </c>
      <c r="M86" s="86">
        <v>5.8476086656889428E-2</v>
      </c>
      <c r="N86" s="14">
        <v>4783.0909487826748</v>
      </c>
      <c r="P86" s="8">
        <v>786107.36641711229</v>
      </c>
      <c r="Q86" s="10">
        <v>781863.80641711224</v>
      </c>
      <c r="R86" s="13">
        <v>54329.521550802048</v>
      </c>
      <c r="S86" s="86">
        <v>7.4676235444746775E-2</v>
      </c>
      <c r="T86" s="14">
        <v>4856.2969342677779</v>
      </c>
    </row>
    <row r="87" spans="1:20" x14ac:dyDescent="0.25">
      <c r="A87" s="104" t="s">
        <v>93</v>
      </c>
      <c r="B87" s="118">
        <v>8032176</v>
      </c>
      <c r="C87" s="111">
        <v>494</v>
      </c>
      <c r="D87" s="7"/>
      <c r="E87" s="8">
        <v>2236750.4456664068</v>
      </c>
      <c r="F87" s="10">
        <v>2176334.4456664068</v>
      </c>
      <c r="G87" s="10">
        <v>4405.5353151141835</v>
      </c>
      <c r="H87" s="11">
        <v>4527.8349102558841</v>
      </c>
      <c r="I87" s="12"/>
      <c r="J87" s="8">
        <v>2344206</v>
      </c>
      <c r="K87" s="10">
        <v>2277340</v>
      </c>
      <c r="L87" s="13">
        <v>101005.55433359323</v>
      </c>
      <c r="M87" s="86">
        <v>4.6410860488248495E-2</v>
      </c>
      <c r="N87" s="14">
        <v>4610</v>
      </c>
      <c r="P87" s="8">
        <v>2345889.160908353</v>
      </c>
      <c r="Q87" s="10">
        <v>2279023.160908353</v>
      </c>
      <c r="R87" s="13">
        <v>102688.71524194628</v>
      </c>
      <c r="S87" s="86">
        <v>4.7184253066629371E-2</v>
      </c>
      <c r="T87" s="14">
        <v>4613.4072083165038</v>
      </c>
    </row>
    <row r="88" spans="1:20" x14ac:dyDescent="0.25">
      <c r="A88" s="104" t="s">
        <v>94</v>
      </c>
      <c r="B88" s="118">
        <v>8032200</v>
      </c>
      <c r="C88" s="111">
        <v>336</v>
      </c>
      <c r="D88" s="7"/>
      <c r="E88" s="8">
        <v>1511821.0953164471</v>
      </c>
      <c r="F88" s="10">
        <v>1482381.0953164471</v>
      </c>
      <c r="G88" s="10">
        <v>4411.8484979656159</v>
      </c>
      <c r="H88" s="11">
        <v>4499.4675455846636</v>
      </c>
      <c r="I88" s="12"/>
      <c r="J88" s="8">
        <v>1590819.4007641375</v>
      </c>
      <c r="K88" s="10">
        <v>1557823.0207641376</v>
      </c>
      <c r="L88" s="13">
        <v>75441.925447690533</v>
      </c>
      <c r="M88" s="86">
        <v>5.0892395812418119E-2</v>
      </c>
      <c r="N88" s="14">
        <v>4636.3780379885047</v>
      </c>
      <c r="P88" s="8">
        <v>1614662.2978049046</v>
      </c>
      <c r="Q88" s="10">
        <v>1581665.9178049047</v>
      </c>
      <c r="R88" s="13">
        <v>99284.822488457663</v>
      </c>
      <c r="S88" s="86">
        <v>6.6976584362918576E-2</v>
      </c>
      <c r="T88" s="14">
        <v>4707.3390410860256</v>
      </c>
    </row>
    <row r="89" spans="1:20" x14ac:dyDescent="0.25">
      <c r="A89" s="104" t="s">
        <v>95</v>
      </c>
      <c r="B89" s="118">
        <v>8033071</v>
      </c>
      <c r="C89" s="111">
        <v>63</v>
      </c>
      <c r="D89" s="7"/>
      <c r="E89" s="8">
        <v>430799.78322595626</v>
      </c>
      <c r="F89" s="10">
        <v>425685.03322595626</v>
      </c>
      <c r="G89" s="10">
        <v>6660.0798924754963</v>
      </c>
      <c r="H89" s="11">
        <v>6838.0917972374009</v>
      </c>
      <c r="I89" s="12"/>
      <c r="J89" s="8">
        <v>455201.72330997267</v>
      </c>
      <c r="K89" s="10">
        <v>449831.23330997268</v>
      </c>
      <c r="L89" s="13">
        <v>24146.200084016426</v>
      </c>
      <c r="M89" s="86">
        <v>5.6723159611767403E-2</v>
      </c>
      <c r="N89" s="14">
        <v>7043.3529096821057</v>
      </c>
      <c r="P89" s="8">
        <v>461993.11400532781</v>
      </c>
      <c r="Q89" s="10">
        <v>456622.62400532782</v>
      </c>
      <c r="R89" s="13">
        <v>30937.59077937156</v>
      </c>
      <c r="S89" s="86">
        <v>7.2677187038778721E-2</v>
      </c>
      <c r="T89" s="14">
        <v>7151.1527619893304</v>
      </c>
    </row>
    <row r="90" spans="1:20" x14ac:dyDescent="0.25">
      <c r="A90" s="104" t="s">
        <v>96</v>
      </c>
      <c r="B90" s="118">
        <v>8033073</v>
      </c>
      <c r="C90" s="111">
        <v>123</v>
      </c>
      <c r="D90" s="7"/>
      <c r="E90" s="8">
        <v>637183.30107178539</v>
      </c>
      <c r="F90" s="10">
        <v>613605.55107178539</v>
      </c>
      <c r="G90" s="10">
        <v>4988.6630168437832</v>
      </c>
      <c r="H90" s="11">
        <v>5180.3520412340276</v>
      </c>
      <c r="I90" s="12"/>
      <c r="J90" s="8">
        <v>675263.60997157637</v>
      </c>
      <c r="K90" s="10">
        <v>648149.19997157634</v>
      </c>
      <c r="L90" s="13">
        <v>34543.648899790947</v>
      </c>
      <c r="M90" s="86">
        <v>5.6296180566576565E-2</v>
      </c>
      <c r="N90" s="14">
        <v>5269.5056908258239</v>
      </c>
      <c r="P90" s="8">
        <v>685183.63525518298</v>
      </c>
      <c r="Q90" s="10">
        <v>658069.22525518294</v>
      </c>
      <c r="R90" s="13">
        <v>44463.674183397554</v>
      </c>
      <c r="S90" s="86">
        <v>7.2462959478989092E-2</v>
      </c>
      <c r="T90" s="14">
        <v>5350.1563028876662</v>
      </c>
    </row>
    <row r="91" spans="1:20" x14ac:dyDescent="0.25">
      <c r="A91" s="104" t="s">
        <v>97</v>
      </c>
      <c r="B91" s="118">
        <v>8032015</v>
      </c>
      <c r="C91" s="111">
        <v>151</v>
      </c>
      <c r="D91" s="7"/>
      <c r="E91" s="8">
        <v>826799.36028628319</v>
      </c>
      <c r="F91" s="10">
        <v>822652.16028628324</v>
      </c>
      <c r="G91" s="10">
        <v>5448.02755156479</v>
      </c>
      <c r="H91" s="11">
        <v>5475.4924522270412</v>
      </c>
      <c r="I91" s="12"/>
      <c r="J91" s="8">
        <v>874896.05916024535</v>
      </c>
      <c r="K91" s="10">
        <v>871495.39916024532</v>
      </c>
      <c r="L91" s="13">
        <v>48843.23887396208</v>
      </c>
      <c r="M91" s="86">
        <v>5.9372893224962316E-2</v>
      </c>
      <c r="N91" s="14">
        <v>5771.4927096704987</v>
      </c>
      <c r="P91" s="8">
        <v>888234.57712775155</v>
      </c>
      <c r="Q91" s="10">
        <v>884833.91712775151</v>
      </c>
      <c r="R91" s="13">
        <v>62181.756841468276</v>
      </c>
      <c r="S91" s="86">
        <v>7.5586936792129744E-2</v>
      </c>
      <c r="T91" s="14">
        <v>5859.8272657466987</v>
      </c>
    </row>
    <row r="92" spans="1:20" x14ac:dyDescent="0.25">
      <c r="A92" s="104" t="s">
        <v>98</v>
      </c>
      <c r="B92" s="118">
        <v>8032000</v>
      </c>
      <c r="C92" s="111">
        <v>406</v>
      </c>
      <c r="D92" s="7"/>
      <c r="E92" s="8">
        <v>1829201.0847268477</v>
      </c>
      <c r="F92" s="10">
        <v>1824541.8847268478</v>
      </c>
      <c r="G92" s="10">
        <v>4493.9455288838617</v>
      </c>
      <c r="H92" s="11">
        <v>4505.4213909528271</v>
      </c>
      <c r="I92" s="12"/>
      <c r="J92" s="8">
        <v>1935630.4211263806</v>
      </c>
      <c r="K92" s="10">
        <v>1929650.5111263806</v>
      </c>
      <c r="L92" s="13">
        <v>105108.62639953289</v>
      </c>
      <c r="M92" s="86">
        <v>5.760822882685903E-2</v>
      </c>
      <c r="N92" s="14">
        <v>4752.833771247243</v>
      </c>
      <c r="P92" s="8">
        <v>1965164.6860537427</v>
      </c>
      <c r="Q92" s="10">
        <v>1959184.7760537427</v>
      </c>
      <c r="R92" s="13">
        <v>134642.89132689498</v>
      </c>
      <c r="S92" s="86">
        <v>7.3795451041154023E-2</v>
      </c>
      <c r="T92" s="14">
        <v>4825.5782661422236</v>
      </c>
    </row>
    <row r="93" spans="1:20" x14ac:dyDescent="0.25">
      <c r="A93" s="104" t="s">
        <v>99</v>
      </c>
      <c r="B93" s="118">
        <v>8032011</v>
      </c>
      <c r="C93" s="111">
        <v>418</v>
      </c>
      <c r="D93" s="7"/>
      <c r="E93" s="8">
        <v>1880202</v>
      </c>
      <c r="F93" s="10">
        <v>1841290</v>
      </c>
      <c r="G93" s="10">
        <v>4405</v>
      </c>
      <c r="H93" s="11">
        <v>4498.090909090909</v>
      </c>
      <c r="I93" s="12"/>
      <c r="J93" s="8">
        <v>1976281.2</v>
      </c>
      <c r="K93" s="10">
        <v>1926980</v>
      </c>
      <c r="L93" s="13">
        <v>85690</v>
      </c>
      <c r="M93" s="86">
        <v>4.6538024971623154E-2</v>
      </c>
      <c r="N93" s="14">
        <v>4610</v>
      </c>
      <c r="P93" s="8">
        <v>1976281.2</v>
      </c>
      <c r="Q93" s="10">
        <v>1926980</v>
      </c>
      <c r="R93" s="13">
        <v>85690</v>
      </c>
      <c r="S93" s="86">
        <v>4.6538024971623154E-2</v>
      </c>
      <c r="T93" s="14">
        <v>4610</v>
      </c>
    </row>
    <row r="94" spans="1:20" x14ac:dyDescent="0.25">
      <c r="A94" s="104" t="s">
        <v>100</v>
      </c>
      <c r="B94" s="118">
        <v>8032306</v>
      </c>
      <c r="C94" s="111">
        <v>205</v>
      </c>
      <c r="D94" s="7"/>
      <c r="E94" s="8">
        <v>930257.29653968255</v>
      </c>
      <c r="F94" s="10">
        <v>903889.29653968255</v>
      </c>
      <c r="G94" s="10">
        <v>4409.2160806813781</v>
      </c>
      <c r="H94" s="11">
        <v>4537.8404709252809</v>
      </c>
      <c r="I94" s="12"/>
      <c r="J94" s="8">
        <v>985420.34568253963</v>
      </c>
      <c r="K94" s="10">
        <v>955867.0656825396</v>
      </c>
      <c r="L94" s="13">
        <v>51977.769142857054</v>
      </c>
      <c r="M94" s="86">
        <v>5.7504574223681083E-2</v>
      </c>
      <c r="N94" s="14">
        <v>4662.7661740611684</v>
      </c>
      <c r="P94" s="8">
        <v>1000049.9299999999</v>
      </c>
      <c r="Q94" s="10">
        <v>970496.64999999991</v>
      </c>
      <c r="R94" s="13">
        <v>66607.353460317361</v>
      </c>
      <c r="S94" s="86">
        <v>7.3689724743181723E-2</v>
      </c>
      <c r="T94" s="14">
        <v>4734.1299999999992</v>
      </c>
    </row>
    <row r="95" spans="1:20" x14ac:dyDescent="0.25">
      <c r="A95" s="104" t="s">
        <v>101</v>
      </c>
      <c r="B95" s="118">
        <v>8032005</v>
      </c>
      <c r="C95" s="111">
        <v>410</v>
      </c>
      <c r="D95" s="7"/>
      <c r="E95" s="8">
        <v>1853154</v>
      </c>
      <c r="F95" s="10">
        <v>1806050</v>
      </c>
      <c r="G95" s="10">
        <v>4405</v>
      </c>
      <c r="H95" s="11">
        <v>4519.8878048780489</v>
      </c>
      <c r="I95" s="12"/>
      <c r="J95" s="8">
        <v>1942994</v>
      </c>
      <c r="K95" s="10">
        <v>1890100</v>
      </c>
      <c r="L95" s="13">
        <v>84050</v>
      </c>
      <c r="M95" s="86">
        <v>4.6538024971623154E-2</v>
      </c>
      <c r="N95" s="14">
        <v>4610</v>
      </c>
      <c r="P95" s="8">
        <v>1942994</v>
      </c>
      <c r="Q95" s="10">
        <v>1890100</v>
      </c>
      <c r="R95" s="13">
        <v>84050</v>
      </c>
      <c r="S95" s="86">
        <v>4.6538024971623154E-2</v>
      </c>
      <c r="T95" s="14">
        <v>4610</v>
      </c>
    </row>
    <row r="96" spans="1:20" x14ac:dyDescent="0.25">
      <c r="A96" s="104" t="s">
        <v>102</v>
      </c>
      <c r="B96" s="118">
        <v>8033065</v>
      </c>
      <c r="C96" s="111">
        <v>187</v>
      </c>
      <c r="D96" s="7"/>
      <c r="E96" s="8">
        <v>868407.35649382719</v>
      </c>
      <c r="F96" s="10">
        <v>848073.10649382719</v>
      </c>
      <c r="G96" s="10">
        <v>4535.150302106028</v>
      </c>
      <c r="H96" s="11">
        <v>4643.8896069188622</v>
      </c>
      <c r="I96" s="12"/>
      <c r="J96" s="8">
        <v>921080.7093827161</v>
      </c>
      <c r="K96" s="10">
        <v>897696.31938271609</v>
      </c>
      <c r="L96" s="13">
        <v>49623.212888888898</v>
      </c>
      <c r="M96" s="86">
        <v>5.8512895302204805E-2</v>
      </c>
      <c r="N96" s="14">
        <v>4800.5150769129204</v>
      </c>
      <c r="P96" s="8">
        <v>934819.99444444454</v>
      </c>
      <c r="Q96" s="10">
        <v>911435.60444444453</v>
      </c>
      <c r="R96" s="13">
        <v>63362.49795061734</v>
      </c>
      <c r="S96" s="86">
        <v>7.4713485742491856E-2</v>
      </c>
      <c r="T96" s="14">
        <v>4873.987189542484</v>
      </c>
    </row>
    <row r="97" spans="1:20" x14ac:dyDescent="0.25">
      <c r="A97" s="104" t="s">
        <v>103</v>
      </c>
      <c r="B97" s="118">
        <v>8034000</v>
      </c>
      <c r="C97" s="111">
        <v>1015</v>
      </c>
      <c r="D97" s="7"/>
      <c r="E97" s="8">
        <v>6131415.1460729744</v>
      </c>
      <c r="F97" s="10">
        <v>6072483.9460729742</v>
      </c>
      <c r="G97" s="10">
        <v>5982.7428040127825</v>
      </c>
      <c r="H97" s="11">
        <v>6040.8030995792851</v>
      </c>
      <c r="I97" s="12"/>
      <c r="J97" s="8">
        <v>6470659.3005617689</v>
      </c>
      <c r="K97" s="10">
        <v>6426959.9505617693</v>
      </c>
      <c r="L97" s="13">
        <v>354476.00448879506</v>
      </c>
      <c r="M97" s="86">
        <v>5.8374136125634683E-2</v>
      </c>
      <c r="N97" s="14">
        <v>6331.9802468588859</v>
      </c>
      <c r="P97" s="8">
        <v>6568995.2581457319</v>
      </c>
      <c r="Q97" s="10">
        <v>6525295.9081457322</v>
      </c>
      <c r="R97" s="13">
        <v>452811.962072758</v>
      </c>
      <c r="S97" s="86">
        <v>7.4567831894489872E-2</v>
      </c>
      <c r="T97" s="14">
        <v>6428.862963690377</v>
      </c>
    </row>
    <row r="98" spans="1:20" x14ac:dyDescent="0.25">
      <c r="A98" s="104" t="s">
        <v>104</v>
      </c>
      <c r="B98" s="118">
        <v>8034146</v>
      </c>
      <c r="C98" s="111">
        <v>857</v>
      </c>
      <c r="D98" s="7"/>
      <c r="E98" s="8">
        <v>5129112.1347618662</v>
      </c>
      <c r="F98" s="10">
        <v>4970392.1347618662</v>
      </c>
      <c r="G98" s="10">
        <v>5799.7574501305326</v>
      </c>
      <c r="H98" s="11">
        <v>5984.961650830649</v>
      </c>
      <c r="I98" s="12"/>
      <c r="J98" s="8">
        <v>5406366.4685246879</v>
      </c>
      <c r="K98" s="10">
        <v>5260408.9685246879</v>
      </c>
      <c r="L98" s="13">
        <v>290016.83376282174</v>
      </c>
      <c r="M98" s="86">
        <v>5.8348883931009315E-2</v>
      </c>
      <c r="N98" s="14">
        <v>6138.1668244162056</v>
      </c>
      <c r="P98" s="8">
        <v>5486908.5074917283</v>
      </c>
      <c r="Q98" s="10">
        <v>5340951.0074917283</v>
      </c>
      <c r="R98" s="13">
        <v>370558.87272986211</v>
      </c>
      <c r="S98" s="86">
        <v>7.4553247044282914E-2</v>
      </c>
      <c r="T98" s="14">
        <v>6232.1482001070344</v>
      </c>
    </row>
    <row r="99" spans="1:20" x14ac:dyDescent="0.25">
      <c r="A99" s="104" t="s">
        <v>105</v>
      </c>
      <c r="B99" s="118">
        <v>8034104</v>
      </c>
      <c r="C99" s="111">
        <v>1105</v>
      </c>
      <c r="D99" s="7"/>
      <c r="E99" s="8">
        <v>6085837.0397956474</v>
      </c>
      <c r="F99" s="10">
        <v>6038989.0397956474</v>
      </c>
      <c r="G99" s="10">
        <v>5465.1484523037534</v>
      </c>
      <c r="H99" s="11">
        <v>5507.544832394251</v>
      </c>
      <c r="I99" s="12"/>
      <c r="J99" s="8">
        <v>6362380.5654972587</v>
      </c>
      <c r="K99" s="10">
        <v>6302252.885497259</v>
      </c>
      <c r="L99" s="13">
        <v>263263.8457016116</v>
      </c>
      <c r="M99" s="86">
        <v>4.3594026080650106E-2</v>
      </c>
      <c r="N99" s="14">
        <v>5703.3962764681073</v>
      </c>
      <c r="P99" s="8">
        <v>6458946.0829223162</v>
      </c>
      <c r="Q99" s="10">
        <v>6398818.4029223165</v>
      </c>
      <c r="R99" s="13">
        <v>359829.36312666908</v>
      </c>
      <c r="S99" s="86">
        <v>5.9584370952732398E-2</v>
      </c>
      <c r="T99" s="14">
        <v>5790.7858849975719</v>
      </c>
    </row>
    <row r="100" spans="1:20" x14ac:dyDescent="0.25">
      <c r="A100" s="104" t="s">
        <v>106</v>
      </c>
      <c r="B100" s="118">
        <v>8034502</v>
      </c>
      <c r="C100" s="111">
        <v>669</v>
      </c>
      <c r="D100" s="7"/>
      <c r="E100" s="8">
        <v>4009103.9063781071</v>
      </c>
      <c r="F100" s="10">
        <v>3984732.706378107</v>
      </c>
      <c r="G100" s="10">
        <v>5956.2521769478426</v>
      </c>
      <c r="H100" s="11">
        <v>5992.6814744067369</v>
      </c>
      <c r="I100" s="12"/>
      <c r="J100" s="8">
        <v>4242192.7127084043</v>
      </c>
      <c r="K100" s="10">
        <v>4216160.1327084042</v>
      </c>
      <c r="L100" s="13">
        <v>231427.42633029725</v>
      </c>
      <c r="M100" s="86">
        <v>5.807853208318494E-2</v>
      </c>
      <c r="N100" s="14">
        <v>6302.1825601022483</v>
      </c>
      <c r="P100" s="8">
        <v>4306669.0369660361</v>
      </c>
      <c r="Q100" s="10">
        <v>4280636.456966036</v>
      </c>
      <c r="R100" s="13">
        <v>295903.75058792904</v>
      </c>
      <c r="S100" s="86">
        <v>7.4259372558238307E-2</v>
      </c>
      <c r="T100" s="14">
        <v>6398.5597264066309</v>
      </c>
    </row>
    <row r="101" spans="1:20" x14ac:dyDescent="0.25">
      <c r="A101" s="104" t="s">
        <v>107</v>
      </c>
      <c r="B101" s="118">
        <v>8034007</v>
      </c>
      <c r="C101" s="111">
        <v>176</v>
      </c>
      <c r="D101" s="7"/>
      <c r="E101" s="8">
        <v>1269455.2200942391</v>
      </c>
      <c r="F101" s="10">
        <v>1262236.0200942392</v>
      </c>
      <c r="G101" s="10">
        <v>7171.795568717268</v>
      </c>
      <c r="H101" s="11">
        <v>7212.8137505354498</v>
      </c>
      <c r="I101" s="12"/>
      <c r="J101" s="8">
        <v>1344189.9071963555</v>
      </c>
      <c r="K101" s="10">
        <v>1337163.6371963555</v>
      </c>
      <c r="L101" s="13">
        <v>74927.617102116346</v>
      </c>
      <c r="M101" s="86">
        <v>5.9361019578986672E-2</v>
      </c>
      <c r="N101" s="14">
        <v>7597.5206658883835</v>
      </c>
      <c r="P101" s="8">
        <v>1364785.4409538608</v>
      </c>
      <c r="Q101" s="10">
        <v>1357759.1709538607</v>
      </c>
      <c r="R101" s="13">
        <v>95523.150859621586</v>
      </c>
      <c r="S101" s="86">
        <v>7.5677725353210712E-2</v>
      </c>
      <c r="T101" s="14">
        <v>7714.5407440560266</v>
      </c>
    </row>
    <row r="102" spans="1:20" x14ac:dyDescent="0.25">
      <c r="A102" s="104" t="s">
        <v>108</v>
      </c>
      <c r="B102" s="118">
        <v>8034148</v>
      </c>
      <c r="C102" s="111">
        <v>1197</v>
      </c>
      <c r="D102" s="7"/>
      <c r="E102" s="8">
        <v>6883863</v>
      </c>
      <c r="F102" s="10">
        <v>6840855</v>
      </c>
      <c r="G102" s="10">
        <v>5715</v>
      </c>
      <c r="H102" s="11">
        <v>5750.9298245614036</v>
      </c>
      <c r="I102" s="12"/>
      <c r="J102" s="8">
        <v>7214432.0099999998</v>
      </c>
      <c r="K102" s="10">
        <v>7176015</v>
      </c>
      <c r="L102" s="13">
        <v>335160</v>
      </c>
      <c r="M102" s="86">
        <v>4.8993875765529306E-2</v>
      </c>
      <c r="N102" s="14">
        <v>5995</v>
      </c>
      <c r="P102" s="8">
        <v>7278302.7313675871</v>
      </c>
      <c r="Q102" s="10">
        <v>7239885.7213675873</v>
      </c>
      <c r="R102" s="13">
        <v>399030.72136758734</v>
      </c>
      <c r="S102" s="86">
        <v>5.8330533444662595E-2</v>
      </c>
      <c r="T102" s="14">
        <v>6048.3589986362467</v>
      </c>
    </row>
    <row r="103" spans="1:20" x14ac:dyDescent="0.25">
      <c r="A103" s="104" t="s">
        <v>109</v>
      </c>
      <c r="B103" s="118">
        <v>8034002</v>
      </c>
      <c r="C103" s="111">
        <v>795</v>
      </c>
      <c r="D103" s="7"/>
      <c r="E103" s="8">
        <v>4646875.5223450549</v>
      </c>
      <c r="F103" s="10">
        <v>4614773.1223450545</v>
      </c>
      <c r="G103" s="10">
        <v>5804.7460658428363</v>
      </c>
      <c r="H103" s="11">
        <v>5845.1264432013268</v>
      </c>
      <c r="I103" s="12"/>
      <c r="J103" s="8">
        <v>4913506.8958856929</v>
      </c>
      <c r="K103" s="10">
        <v>4884441.3958856929</v>
      </c>
      <c r="L103" s="13">
        <v>269668.27354063839</v>
      </c>
      <c r="M103" s="86">
        <v>5.8435868111237306E-2</v>
      </c>
      <c r="N103" s="14">
        <v>6143.9514413656516</v>
      </c>
      <c r="P103" s="8">
        <v>4988216.1228061123</v>
      </c>
      <c r="Q103" s="10">
        <v>4959150.6228061123</v>
      </c>
      <c r="R103" s="13">
        <v>344377.50046105776</v>
      </c>
      <c r="S103" s="86">
        <v>7.4625012179592928E-2</v>
      </c>
      <c r="T103" s="14">
        <v>6237.9253117058015</v>
      </c>
    </row>
    <row r="104" spans="1:20" x14ac:dyDescent="0.25">
      <c r="A104" s="104" t="s">
        <v>110</v>
      </c>
      <c r="B104" s="118">
        <v>8036906</v>
      </c>
      <c r="C104" s="111">
        <v>859</v>
      </c>
      <c r="D104" s="7"/>
      <c r="E104" s="8">
        <v>5364508.9394234288</v>
      </c>
      <c r="F104" s="10">
        <v>5322012.9394234288</v>
      </c>
      <c r="G104" s="10">
        <v>6195.591314811908</v>
      </c>
      <c r="H104" s="11">
        <v>6245.0627932752377</v>
      </c>
      <c r="I104" s="12"/>
      <c r="J104" s="8">
        <v>5685854.100221389</v>
      </c>
      <c r="K104" s="10">
        <v>5637832.8302213894</v>
      </c>
      <c r="L104" s="13">
        <v>315819.89079796057</v>
      </c>
      <c r="M104" s="86">
        <v>5.9342187700914449E-2</v>
      </c>
      <c r="N104" s="14">
        <v>6563.2512575336314</v>
      </c>
      <c r="P104" s="8">
        <v>5772183.5775332479</v>
      </c>
      <c r="Q104" s="10">
        <v>5724162.3075332483</v>
      </c>
      <c r="R104" s="13">
        <v>402149.36810981948</v>
      </c>
      <c r="S104" s="86">
        <v>7.5563395408314651E-2</v>
      </c>
      <c r="T104" s="14">
        <v>6663.7512311213604</v>
      </c>
    </row>
    <row r="105" spans="1:20" x14ac:dyDescent="0.25">
      <c r="A105" s="104" t="s">
        <v>111</v>
      </c>
      <c r="B105" s="118">
        <v>8034003</v>
      </c>
      <c r="C105" s="111">
        <v>1010</v>
      </c>
      <c r="D105" s="7"/>
      <c r="E105" s="8">
        <v>5545701.4008569624</v>
      </c>
      <c r="F105" s="10">
        <v>5507301.4008569624</v>
      </c>
      <c r="G105" s="10">
        <v>5452.7736642148138</v>
      </c>
      <c r="H105" s="11">
        <v>5490.7934661950121</v>
      </c>
      <c r="I105" s="12"/>
      <c r="J105" s="8">
        <v>5874229.0762634184</v>
      </c>
      <c r="K105" s="10">
        <v>5834011.926263418</v>
      </c>
      <c r="L105" s="13">
        <v>326710.52540645562</v>
      </c>
      <c r="M105" s="86">
        <v>5.9323160587437231E-2</v>
      </c>
      <c r="N105" s="14">
        <v>5776.2494319439784</v>
      </c>
      <c r="P105" s="8">
        <v>5963426.1695324834</v>
      </c>
      <c r="Q105" s="10">
        <v>5923209.0195324831</v>
      </c>
      <c r="R105" s="13">
        <v>415907.61867552064</v>
      </c>
      <c r="S105" s="86">
        <v>7.5519313072424807E-2</v>
      </c>
      <c r="T105" s="14">
        <v>5864.5633856757258</v>
      </c>
    </row>
    <row r="106" spans="1:20" x14ac:dyDescent="0.25">
      <c r="A106" s="104" t="s">
        <v>112</v>
      </c>
      <c r="B106" s="118">
        <v>8034006</v>
      </c>
      <c r="C106" s="111">
        <v>1089</v>
      </c>
      <c r="D106" s="7"/>
      <c r="E106" s="8">
        <v>6682336.8261118103</v>
      </c>
      <c r="F106" s="10">
        <v>6642400.8261118103</v>
      </c>
      <c r="G106" s="10">
        <v>6099.5416217739303</v>
      </c>
      <c r="H106" s="11">
        <v>6136.21379808247</v>
      </c>
      <c r="I106" s="12"/>
      <c r="J106" s="8">
        <v>7075303.9120680066</v>
      </c>
      <c r="K106" s="10">
        <v>7035875.9220680064</v>
      </c>
      <c r="L106" s="13">
        <v>393475.09595619608</v>
      </c>
      <c r="M106" s="86">
        <v>5.9236879293615333E-2</v>
      </c>
      <c r="N106" s="14">
        <v>6460.8594325693357</v>
      </c>
      <c r="P106" s="8">
        <v>7182929.0927382121</v>
      </c>
      <c r="Q106" s="10">
        <v>7143501.1027382119</v>
      </c>
      <c r="R106" s="13">
        <v>501100.27662640158</v>
      </c>
      <c r="S106" s="86">
        <v>7.5439632407688528E-2</v>
      </c>
      <c r="T106" s="14">
        <v>6559.6887995759525</v>
      </c>
    </row>
    <row r="107" spans="1:20" x14ac:dyDescent="0.25">
      <c r="A107" s="104" t="s">
        <v>113</v>
      </c>
      <c r="B107" s="118">
        <v>8034004</v>
      </c>
      <c r="C107" s="111">
        <v>513</v>
      </c>
      <c r="D107" s="7"/>
      <c r="E107" s="8">
        <v>3030991.4574173559</v>
      </c>
      <c r="F107" s="10">
        <v>3009385.0574173559</v>
      </c>
      <c r="G107" s="10">
        <v>5866.2476752774974</v>
      </c>
      <c r="H107" s="11">
        <v>5908.3654140689196</v>
      </c>
      <c r="I107" s="12"/>
      <c r="J107" s="8">
        <v>3200600.8259265204</v>
      </c>
      <c r="K107" s="10">
        <v>3184728.5359265204</v>
      </c>
      <c r="L107" s="13">
        <v>175343.47850916442</v>
      </c>
      <c r="M107" s="86">
        <v>5.8265550989225548E-2</v>
      </c>
      <c r="N107" s="14">
        <v>6208.047828316804</v>
      </c>
      <c r="P107" s="8">
        <v>3249340.5689532966</v>
      </c>
      <c r="Q107" s="10">
        <v>3233468.2789532966</v>
      </c>
      <c r="R107" s="13">
        <v>224083.22153594065</v>
      </c>
      <c r="S107" s="86">
        <v>7.4461465469044405E-2</v>
      </c>
      <c r="T107" s="14">
        <v>6303.0570739830346</v>
      </c>
    </row>
    <row r="108" spans="1:20" x14ac:dyDescent="0.25">
      <c r="A108" s="104" t="s">
        <v>114</v>
      </c>
      <c r="B108" s="118">
        <v>8034008</v>
      </c>
      <c r="C108" s="111">
        <v>746</v>
      </c>
      <c r="D108" s="7"/>
      <c r="E108" s="8">
        <v>4909483.7376897335</v>
      </c>
      <c r="F108" s="10">
        <v>4890027.7376897335</v>
      </c>
      <c r="G108" s="10">
        <v>6554.9969674125114</v>
      </c>
      <c r="H108" s="11">
        <v>6581.0773963669353</v>
      </c>
      <c r="I108" s="12"/>
      <c r="J108" s="8">
        <v>5188638.8105460312</v>
      </c>
      <c r="K108" s="10">
        <v>5167509.4505460309</v>
      </c>
      <c r="L108" s="13">
        <v>277481.71285629738</v>
      </c>
      <c r="M108" s="86">
        <v>5.6744404682537053E-2</v>
      </c>
      <c r="N108" s="14">
        <v>6926.9563680241699</v>
      </c>
      <c r="P108" s="8">
        <v>5267513.8985653026</v>
      </c>
      <c r="Q108" s="10">
        <v>5246384.5385653023</v>
      </c>
      <c r="R108" s="13">
        <v>356356.80087556876</v>
      </c>
      <c r="S108" s="86">
        <v>7.2874188039662849E-2</v>
      </c>
      <c r="T108" s="14">
        <v>7032.6870490151505</v>
      </c>
    </row>
    <row r="109" spans="1:20" x14ac:dyDescent="0.25">
      <c r="A109" s="104" t="s">
        <v>115</v>
      </c>
      <c r="B109" s="118">
        <v>8034005</v>
      </c>
      <c r="C109" s="111">
        <v>1056</v>
      </c>
      <c r="D109" s="7"/>
      <c r="E109" s="8">
        <v>6079281.1791479811</v>
      </c>
      <c r="F109" s="10">
        <v>6047291.4191479813</v>
      </c>
      <c r="G109" s="10">
        <v>5726.6017226780123</v>
      </c>
      <c r="H109" s="11">
        <v>5756.8950560113453</v>
      </c>
      <c r="I109" s="12"/>
      <c r="J109" s="8">
        <v>6439514.1426878981</v>
      </c>
      <c r="K109" s="10">
        <v>6403407.2026878977</v>
      </c>
      <c r="L109" s="13">
        <v>356115.78353991639</v>
      </c>
      <c r="M109" s="86">
        <v>5.8888477312722343E-2</v>
      </c>
      <c r="N109" s="14">
        <v>6063.8325783029331</v>
      </c>
      <c r="P109" s="8">
        <v>6537566.556687505</v>
      </c>
      <c r="Q109" s="10">
        <v>6501459.6166875046</v>
      </c>
      <c r="R109" s="13">
        <v>454168.19753952324</v>
      </c>
      <c r="S109" s="86">
        <v>7.510274700859583E-2</v>
      </c>
      <c r="T109" s="14">
        <v>6156.6852430752888</v>
      </c>
    </row>
    <row r="110" spans="1:20" x14ac:dyDescent="0.25">
      <c r="A110" s="104" t="s">
        <v>116</v>
      </c>
      <c r="B110" s="118">
        <v>8034120</v>
      </c>
      <c r="C110" s="111">
        <v>1245</v>
      </c>
      <c r="D110" s="7"/>
      <c r="E110" s="8">
        <v>7226162.610038396</v>
      </c>
      <c r="F110" s="10">
        <v>7187404.2100383956</v>
      </c>
      <c r="G110" s="10">
        <v>5773.0154297497156</v>
      </c>
      <c r="H110" s="11">
        <v>5804.1466747296354</v>
      </c>
      <c r="I110" s="12"/>
      <c r="J110" s="8">
        <v>7635380.111735357</v>
      </c>
      <c r="K110" s="10">
        <v>7602017.9717353573</v>
      </c>
      <c r="L110" s="13">
        <v>414613.76169696171</v>
      </c>
      <c r="M110" s="86">
        <v>5.7686161732477099E-2</v>
      </c>
      <c r="N110" s="14">
        <v>6106.038531514343</v>
      </c>
      <c r="P110" s="8">
        <v>7751861.3171784617</v>
      </c>
      <c r="Q110" s="10">
        <v>7718499.177178462</v>
      </c>
      <c r="R110" s="13">
        <v>531094.96714006644</v>
      </c>
      <c r="S110" s="86">
        <v>7.38924584759411E-2</v>
      </c>
      <c r="T110" s="14">
        <v>6199.5977326734637</v>
      </c>
    </row>
    <row r="111" spans="1:20" x14ac:dyDescent="0.25">
      <c r="A111" s="104" t="s">
        <v>117</v>
      </c>
      <c r="B111" s="118">
        <v>8034010</v>
      </c>
      <c r="C111" s="111">
        <v>1555</v>
      </c>
      <c r="D111" s="7"/>
      <c r="E111" s="8">
        <v>8939571.9600000009</v>
      </c>
      <c r="F111" s="10">
        <v>8886825</v>
      </c>
      <c r="G111" s="10">
        <v>5715</v>
      </c>
      <c r="H111" s="11">
        <v>5748.9208745980714</v>
      </c>
      <c r="I111" s="12"/>
      <c r="J111" s="8">
        <v>9389252.5800000001</v>
      </c>
      <c r="K111" s="10">
        <v>9322225</v>
      </c>
      <c r="L111" s="13">
        <v>435400</v>
      </c>
      <c r="M111" s="86">
        <v>4.8993875765529306E-2</v>
      </c>
      <c r="N111" s="14">
        <v>5995</v>
      </c>
      <c r="P111" s="8">
        <v>9423540.5542787556</v>
      </c>
      <c r="Q111" s="10">
        <v>9356512.9742787555</v>
      </c>
      <c r="R111" s="13">
        <v>469687.97427875549</v>
      </c>
      <c r="S111" s="86">
        <v>5.2852168719284498E-2</v>
      </c>
      <c r="T111" s="14">
        <v>6017.0501442307113</v>
      </c>
    </row>
    <row r="112" spans="1:20" x14ac:dyDescent="0.25">
      <c r="A112" s="104" t="s">
        <v>118</v>
      </c>
      <c r="B112" s="118">
        <v>8034009</v>
      </c>
      <c r="C112" s="111">
        <v>710</v>
      </c>
      <c r="D112" s="7"/>
      <c r="E112" s="8">
        <v>4291018.8380312212</v>
      </c>
      <c r="F112" s="10">
        <v>4234186.8380312212</v>
      </c>
      <c r="G112" s="10">
        <v>5963.6434338467907</v>
      </c>
      <c r="H112" s="11">
        <v>6043.6885042693257</v>
      </c>
      <c r="I112" s="12"/>
      <c r="J112" s="8">
        <v>4531884.1522923335</v>
      </c>
      <c r="K112" s="10">
        <v>4487401.2922923332</v>
      </c>
      <c r="L112" s="13">
        <v>253214.45426111203</v>
      </c>
      <c r="M112" s="86">
        <v>5.9802380940480578E-2</v>
      </c>
      <c r="N112" s="14">
        <v>6320.2835102708923</v>
      </c>
      <c r="P112" s="8">
        <v>4600593.7845140845</v>
      </c>
      <c r="Q112" s="10">
        <v>4556110.9245140841</v>
      </c>
      <c r="R112" s="13">
        <v>321924.08648286294</v>
      </c>
      <c r="S112" s="86">
        <v>7.6029731043363372E-2</v>
      </c>
      <c r="T112" s="14">
        <v>6417.0576401606822</v>
      </c>
    </row>
    <row r="113" spans="1:20" x14ac:dyDescent="0.25">
      <c r="A113" s="104" t="s">
        <v>119</v>
      </c>
      <c r="B113" s="118">
        <v>8032017</v>
      </c>
      <c r="C113" s="111">
        <v>407</v>
      </c>
      <c r="D113" s="7"/>
      <c r="E113" s="8">
        <v>1799491</v>
      </c>
      <c r="F113" s="10">
        <v>1792835</v>
      </c>
      <c r="G113" s="10">
        <v>4405</v>
      </c>
      <c r="H113" s="11">
        <v>4421.3538083538087</v>
      </c>
      <c r="I113" s="12"/>
      <c r="J113" s="8">
        <v>1883296.27</v>
      </c>
      <c r="K113" s="10">
        <v>1876270</v>
      </c>
      <c r="L113" s="13">
        <v>83435</v>
      </c>
      <c r="M113" s="86">
        <v>4.6538024971623154E-2</v>
      </c>
      <c r="N113" s="14">
        <v>4610</v>
      </c>
      <c r="P113" s="8">
        <v>1911349.5621413866</v>
      </c>
      <c r="Q113" s="10">
        <v>1904323.2921413865</v>
      </c>
      <c r="R113" s="13">
        <v>111488.29214138654</v>
      </c>
      <c r="S113" s="86">
        <v>6.2185472807808048E-2</v>
      </c>
      <c r="T113" s="14">
        <v>4678.9270077183946</v>
      </c>
    </row>
    <row r="114" spans="1:20" hidden="1" x14ac:dyDescent="0.25">
      <c r="A114" s="105" t="s">
        <v>120</v>
      </c>
      <c r="B114" s="118">
        <v>8037000</v>
      </c>
      <c r="C114" s="111"/>
      <c r="E114" s="8"/>
      <c r="F114" s="10"/>
      <c r="G114" s="10"/>
      <c r="H114" s="11"/>
      <c r="I114" s="15"/>
      <c r="J114" s="8"/>
      <c r="K114" s="10"/>
      <c r="L114" s="10"/>
      <c r="M114" s="10"/>
      <c r="N114" s="11"/>
      <c r="P114" s="8"/>
      <c r="Q114" s="10"/>
      <c r="R114" s="10"/>
      <c r="S114" s="10"/>
      <c r="T114" s="11"/>
    </row>
    <row r="115" spans="1:20" hidden="1" x14ac:dyDescent="0.25">
      <c r="A115" s="105" t="s">
        <v>121</v>
      </c>
      <c r="B115" s="118">
        <v>8037028</v>
      </c>
      <c r="C115" s="111"/>
      <c r="E115" s="8"/>
      <c r="F115" s="10"/>
      <c r="G115" s="16"/>
      <c r="H115" s="17"/>
      <c r="I115" s="15"/>
      <c r="J115" s="8"/>
      <c r="K115" s="10"/>
      <c r="L115" s="10"/>
      <c r="M115" s="10"/>
      <c r="N115" s="11"/>
      <c r="P115" s="8"/>
      <c r="Q115" s="10"/>
      <c r="R115" s="10"/>
      <c r="S115" s="10"/>
      <c r="T115" s="11"/>
    </row>
    <row r="116" spans="1:20" hidden="1" x14ac:dyDescent="0.25">
      <c r="A116" s="105" t="s">
        <v>122</v>
      </c>
      <c r="B116" s="118">
        <v>8037031</v>
      </c>
      <c r="C116" s="111"/>
      <c r="E116" s="8"/>
      <c r="F116" s="10"/>
      <c r="G116" s="16"/>
      <c r="H116" s="17"/>
      <c r="I116" s="15"/>
      <c r="J116" s="8"/>
      <c r="K116" s="10"/>
      <c r="L116" s="10"/>
      <c r="M116" s="10"/>
      <c r="N116" s="11"/>
      <c r="P116" s="8"/>
      <c r="Q116" s="10"/>
      <c r="R116" s="10"/>
      <c r="S116" s="10"/>
      <c r="T116" s="11"/>
    </row>
    <row r="117" spans="1:20" hidden="1" x14ac:dyDescent="0.25">
      <c r="A117" s="105" t="s">
        <v>123</v>
      </c>
      <c r="B117" s="118">
        <v>8037032</v>
      </c>
      <c r="C117" s="111"/>
      <c r="E117" s="8"/>
      <c r="F117" s="10"/>
      <c r="G117" s="16"/>
      <c r="H117" s="17"/>
      <c r="I117" s="15"/>
      <c r="J117" s="8"/>
      <c r="K117" s="10"/>
      <c r="L117" s="10"/>
      <c r="M117" s="10"/>
      <c r="N117" s="11"/>
      <c r="P117" s="8"/>
      <c r="Q117" s="10"/>
      <c r="R117" s="10"/>
      <c r="S117" s="10"/>
      <c r="T117" s="11"/>
    </row>
    <row r="118" spans="1:20" hidden="1" x14ac:dyDescent="0.25">
      <c r="A118" s="105" t="s">
        <v>124</v>
      </c>
      <c r="B118" s="118">
        <v>8037002</v>
      </c>
      <c r="C118" s="111"/>
      <c r="E118" s="8"/>
      <c r="F118" s="10"/>
      <c r="G118" s="16"/>
      <c r="H118" s="17"/>
      <c r="I118" s="15"/>
      <c r="J118" s="8"/>
      <c r="K118" s="10"/>
      <c r="L118" s="10"/>
      <c r="M118" s="10"/>
      <c r="N118" s="11"/>
      <c r="P118" s="8"/>
      <c r="Q118" s="10"/>
      <c r="R118" s="10"/>
      <c r="S118" s="10"/>
      <c r="T118" s="11"/>
    </row>
    <row r="119" spans="1:20" hidden="1" x14ac:dyDescent="0.25">
      <c r="A119" s="105" t="s">
        <v>125</v>
      </c>
      <c r="B119" s="118">
        <v>8031100</v>
      </c>
      <c r="C119" s="111"/>
      <c r="E119" s="8"/>
      <c r="F119" s="10"/>
      <c r="G119" s="16"/>
      <c r="H119" s="17"/>
      <c r="I119" s="15"/>
      <c r="J119" s="8"/>
      <c r="K119" s="10"/>
      <c r="L119" s="10"/>
      <c r="M119" s="10"/>
      <c r="N119" s="11"/>
      <c r="P119" s="8"/>
      <c r="Q119" s="10"/>
      <c r="R119" s="10"/>
      <c r="S119" s="10"/>
      <c r="T119" s="11"/>
    </row>
    <row r="120" spans="1:20" hidden="1" x14ac:dyDescent="0.25">
      <c r="A120" s="105"/>
      <c r="B120" s="119"/>
      <c r="C120" s="111"/>
      <c r="E120" s="8"/>
      <c r="F120" s="10"/>
      <c r="G120" s="16"/>
      <c r="H120" s="17"/>
      <c r="I120" s="15"/>
      <c r="J120" s="8"/>
      <c r="K120" s="10"/>
      <c r="L120" s="10"/>
      <c r="M120" s="10"/>
      <c r="N120" s="11"/>
      <c r="P120" s="8"/>
      <c r="Q120" s="10"/>
      <c r="R120" s="10"/>
      <c r="S120" s="10"/>
      <c r="T120" s="11"/>
    </row>
    <row r="121" spans="1:20" hidden="1" x14ac:dyDescent="0.25">
      <c r="A121" s="105" t="s">
        <v>126</v>
      </c>
      <c r="B121" s="119"/>
      <c r="C121" s="111"/>
      <c r="E121" s="8"/>
      <c r="F121" s="10"/>
      <c r="G121" s="16"/>
      <c r="H121" s="17"/>
      <c r="I121" s="15"/>
      <c r="J121" s="8"/>
      <c r="K121" s="10"/>
      <c r="L121" s="10"/>
      <c r="M121" s="10"/>
      <c r="N121" s="11"/>
      <c r="P121" s="8"/>
      <c r="Q121" s="10"/>
      <c r="R121" s="10"/>
      <c r="S121" s="10"/>
      <c r="T121" s="11"/>
    </row>
    <row r="122" spans="1:20" hidden="1" x14ac:dyDescent="0.25">
      <c r="A122" s="106" t="s">
        <v>127</v>
      </c>
      <c r="B122" s="119"/>
      <c r="C122" s="111"/>
      <c r="E122" s="8"/>
      <c r="F122" s="10"/>
      <c r="G122" s="16"/>
      <c r="H122" s="17"/>
      <c r="I122" s="15"/>
      <c r="J122" s="8"/>
      <c r="K122" s="10"/>
      <c r="L122" s="13"/>
      <c r="M122" s="13"/>
      <c r="N122" s="19"/>
      <c r="P122" s="8"/>
      <c r="Q122" s="10"/>
      <c r="R122" s="13"/>
      <c r="S122" s="13"/>
      <c r="T122" s="19"/>
    </row>
    <row r="123" spans="1:20" x14ac:dyDescent="0.25">
      <c r="A123" s="106"/>
      <c r="B123" s="119"/>
      <c r="C123" s="112"/>
      <c r="E123" s="8"/>
      <c r="F123" s="10"/>
      <c r="G123" s="16"/>
      <c r="H123" s="17"/>
      <c r="I123" s="20"/>
      <c r="J123" s="8"/>
      <c r="K123" s="10"/>
      <c r="L123" s="10"/>
      <c r="M123" s="10"/>
      <c r="N123" s="11"/>
      <c r="P123" s="8"/>
      <c r="Q123" s="10"/>
      <c r="R123" s="10"/>
      <c r="S123" s="10"/>
      <c r="T123" s="11"/>
    </row>
    <row r="124" spans="1:20" x14ac:dyDescent="0.25">
      <c r="A124" s="106" t="s">
        <v>128</v>
      </c>
      <c r="B124" s="119"/>
      <c r="C124" s="113">
        <v>37794</v>
      </c>
      <c r="E124" s="8">
        <v>193748740.33371601</v>
      </c>
      <c r="F124" s="10">
        <v>191208693.32371598</v>
      </c>
      <c r="G124" s="16"/>
      <c r="H124" s="17"/>
      <c r="I124" s="21"/>
      <c r="J124" s="8">
        <v>204397052.47695056</v>
      </c>
      <c r="K124" s="10">
        <v>201671160.88695043</v>
      </c>
      <c r="L124" s="10">
        <v>10462467.563234564</v>
      </c>
      <c r="M124" s="10"/>
      <c r="N124" s="11"/>
      <c r="P124" s="8">
        <v>206597011.50545886</v>
      </c>
      <c r="Q124" s="10">
        <v>203871119.91545883</v>
      </c>
      <c r="R124" s="10">
        <v>12662426.591742935</v>
      </c>
      <c r="S124" s="10"/>
      <c r="T124" s="11"/>
    </row>
    <row r="125" spans="1:20" x14ac:dyDescent="0.25">
      <c r="A125" s="106"/>
      <c r="B125" s="119"/>
      <c r="C125" s="112"/>
      <c r="E125" s="8"/>
      <c r="F125" s="10"/>
      <c r="G125" s="16"/>
      <c r="H125" s="17"/>
      <c r="I125" s="21"/>
      <c r="J125" s="22"/>
      <c r="K125" s="23"/>
      <c r="L125" s="23"/>
      <c r="M125" s="23"/>
      <c r="N125" s="24"/>
      <c r="P125" s="8"/>
      <c r="Q125" s="10"/>
      <c r="R125" s="10"/>
      <c r="S125" s="10"/>
      <c r="T125" s="17"/>
    </row>
    <row r="126" spans="1:20" x14ac:dyDescent="0.25">
      <c r="A126" s="106" t="s">
        <v>129</v>
      </c>
      <c r="B126" s="119"/>
      <c r="C126" s="114">
        <v>0</v>
      </c>
      <c r="E126" s="8">
        <v>0</v>
      </c>
      <c r="F126" s="10">
        <v>0</v>
      </c>
      <c r="G126" s="25"/>
      <c r="H126" s="17"/>
      <c r="I126" s="21"/>
      <c r="J126" s="8">
        <v>113422666.9048354</v>
      </c>
      <c r="K126" s="10">
        <v>111392748.78483534</v>
      </c>
      <c r="L126" s="10">
        <v>5695352.8592842203</v>
      </c>
      <c r="M126" s="23"/>
      <c r="N126" s="17">
        <v>462125.35917551513</v>
      </c>
      <c r="P126" s="8">
        <v>114395232.80482417</v>
      </c>
      <c r="Q126" s="10">
        <v>112365314.68482415</v>
      </c>
      <c r="R126" s="10">
        <v>6667918.7592729907</v>
      </c>
      <c r="S126" s="26"/>
      <c r="T126" s="17"/>
    </row>
    <row r="127" spans="1:20" x14ac:dyDescent="0.25">
      <c r="A127" s="106" t="s">
        <v>130</v>
      </c>
      <c r="B127" s="119"/>
      <c r="C127" s="114">
        <v>0</v>
      </c>
      <c r="E127" s="8">
        <v>0</v>
      </c>
      <c r="F127" s="10">
        <v>0</v>
      </c>
      <c r="G127" s="25"/>
      <c r="H127" s="17"/>
      <c r="I127" s="21"/>
      <c r="J127" s="8">
        <v>78737775.930354446</v>
      </c>
      <c r="K127" s="10">
        <v>78142147.290354446</v>
      </c>
      <c r="L127" s="10">
        <v>4177140.3328422774</v>
      </c>
      <c r="M127" s="23"/>
      <c r="N127" s="17">
        <v>89153.07124516349</v>
      </c>
      <c r="P127" s="8">
        <v>79779406.44817993</v>
      </c>
      <c r="Q127" s="10">
        <v>79183777.808179915</v>
      </c>
      <c r="R127" s="10">
        <v>5218770.8506677542</v>
      </c>
      <c r="S127" s="26"/>
      <c r="T127" s="17"/>
    </row>
    <row r="128" spans="1:20" x14ac:dyDescent="0.25">
      <c r="A128" s="106" t="s">
        <v>131</v>
      </c>
      <c r="B128" s="119"/>
      <c r="C128" s="114">
        <v>0</v>
      </c>
      <c r="E128" s="8">
        <v>0</v>
      </c>
      <c r="F128" s="10">
        <v>0</v>
      </c>
      <c r="G128" s="25"/>
      <c r="H128" s="17"/>
      <c r="I128" s="21"/>
      <c r="J128" s="8">
        <v>12236609.641760677</v>
      </c>
      <c r="K128" s="10">
        <v>12136264.811760677</v>
      </c>
      <c r="L128" s="10">
        <v>589974.37110806722</v>
      </c>
      <c r="M128" s="23"/>
      <c r="N128" s="17">
        <v>11479.645708412085</v>
      </c>
      <c r="P128" s="8">
        <v>12422372.252454799</v>
      </c>
      <c r="Q128" s="10">
        <v>12322027.4224548</v>
      </c>
      <c r="R128" s="10">
        <v>775736.98180218972</v>
      </c>
      <c r="S128" s="26"/>
      <c r="T128" s="17"/>
    </row>
    <row r="129" spans="1:20" x14ac:dyDescent="0.25">
      <c r="A129" s="106" t="s">
        <v>132</v>
      </c>
      <c r="B129" s="119"/>
      <c r="C129" s="114">
        <v>0</v>
      </c>
      <c r="E129" s="8">
        <v>0</v>
      </c>
      <c r="F129" s="10">
        <v>2540047</v>
      </c>
      <c r="G129" s="16"/>
      <c r="H129" s="17"/>
      <c r="I129" s="21"/>
      <c r="J129" s="8"/>
      <c r="K129" s="10">
        <v>2725892</v>
      </c>
      <c r="L129" s="10">
        <v>0</v>
      </c>
      <c r="M129" s="23"/>
      <c r="N129" s="24">
        <v>0</v>
      </c>
      <c r="P129" s="8"/>
      <c r="Q129" s="10">
        <v>2725892</v>
      </c>
      <c r="R129" s="10">
        <v>0</v>
      </c>
      <c r="S129" s="26"/>
      <c r="T129" s="17"/>
    </row>
    <row r="130" spans="1:20" x14ac:dyDescent="0.25">
      <c r="A130" s="106" t="s">
        <v>128</v>
      </c>
      <c r="B130" s="119"/>
      <c r="C130" s="114">
        <v>0</v>
      </c>
      <c r="E130" s="8">
        <v>193748740.33371601</v>
      </c>
      <c r="F130" s="10">
        <v>193748740.32371598</v>
      </c>
      <c r="G130" s="16"/>
      <c r="H130" s="17"/>
      <c r="I130" s="21"/>
      <c r="J130" s="8">
        <v>204397052.47695053</v>
      </c>
      <c r="K130" s="10">
        <v>204397052.88695043</v>
      </c>
      <c r="L130" s="10">
        <v>10462467.563234564</v>
      </c>
      <c r="M130" s="10"/>
      <c r="N130" s="11">
        <v>562758.07612909062</v>
      </c>
      <c r="P130" s="8">
        <v>206597011.50545889</v>
      </c>
      <c r="Q130" s="10">
        <v>206597011.91545889</v>
      </c>
      <c r="R130" s="10">
        <v>12662426.591742935</v>
      </c>
      <c r="S130" s="26"/>
      <c r="T130" s="17"/>
    </row>
    <row r="131" spans="1:20" x14ac:dyDescent="0.25">
      <c r="A131" s="107"/>
      <c r="B131" s="119"/>
      <c r="C131" s="114"/>
      <c r="E131" s="8"/>
      <c r="F131" s="10"/>
      <c r="G131" s="16"/>
      <c r="H131" s="17"/>
      <c r="I131" s="21"/>
      <c r="J131" s="8"/>
      <c r="K131" s="10"/>
      <c r="L131" s="10"/>
      <c r="M131" s="10"/>
      <c r="N131" s="11"/>
      <c r="P131" s="8"/>
      <c r="Q131" s="10"/>
      <c r="R131" s="10"/>
      <c r="S131" s="26"/>
      <c r="T131" s="17"/>
    </row>
    <row r="132" spans="1:20" x14ac:dyDescent="0.25">
      <c r="A132" s="108" t="s">
        <v>141</v>
      </c>
      <c r="B132" s="120"/>
      <c r="C132" s="115"/>
      <c r="D132" s="27"/>
      <c r="E132" s="28"/>
      <c r="F132" s="76"/>
      <c r="G132" s="30"/>
      <c r="H132" s="31"/>
      <c r="I132" s="32"/>
      <c r="J132" s="33">
        <v>206597056</v>
      </c>
      <c r="K132" s="34">
        <v>206597056</v>
      </c>
      <c r="L132" s="34"/>
      <c r="M132" s="34"/>
      <c r="N132" s="35"/>
      <c r="P132" s="28">
        <v>206597056</v>
      </c>
      <c r="Q132" s="76">
        <v>206597056</v>
      </c>
      <c r="R132" s="76"/>
      <c r="S132" s="96"/>
      <c r="T132" s="31"/>
    </row>
    <row r="133" spans="1:20" x14ac:dyDescent="0.25">
      <c r="A133" s="108" t="s">
        <v>133</v>
      </c>
      <c r="B133" s="120"/>
      <c r="C133" s="115"/>
      <c r="D133" s="27"/>
      <c r="E133" s="28"/>
      <c r="F133" s="76"/>
      <c r="G133" s="30"/>
      <c r="H133" s="31"/>
      <c r="I133" s="32"/>
      <c r="J133" s="28">
        <v>2200003.5230494738</v>
      </c>
      <c r="K133" s="76">
        <v>2200003.1130495667</v>
      </c>
      <c r="L133" s="34"/>
      <c r="M133" s="34"/>
      <c r="N133" s="35"/>
      <c r="P133" s="28">
        <v>44.494541108608246</v>
      </c>
      <c r="Q133" s="76">
        <v>44.084541112184525</v>
      </c>
      <c r="R133" s="76"/>
      <c r="S133" s="96"/>
      <c r="T133" s="31"/>
    </row>
    <row r="134" spans="1:20" x14ac:dyDescent="0.25">
      <c r="A134" s="108" t="s">
        <v>134</v>
      </c>
      <c r="B134" s="119"/>
      <c r="C134" s="114"/>
      <c r="E134" s="8"/>
      <c r="F134" s="10"/>
      <c r="G134" s="16"/>
      <c r="H134" s="17"/>
      <c r="I134" s="21"/>
      <c r="J134" s="36">
        <v>2200003.5230494738</v>
      </c>
      <c r="K134" s="87">
        <v>2200003.1130495667</v>
      </c>
      <c r="L134" s="23"/>
      <c r="M134" s="23"/>
      <c r="N134" s="24"/>
      <c r="P134" s="28">
        <v>0</v>
      </c>
      <c r="Q134" s="76">
        <v>0</v>
      </c>
      <c r="R134" s="10"/>
      <c r="S134" s="26"/>
      <c r="T134" s="17"/>
    </row>
    <row r="135" spans="1:20" ht="15.75" thickBot="1" x14ac:dyDescent="0.3">
      <c r="A135" s="109"/>
      <c r="B135" s="121"/>
      <c r="C135" s="116"/>
      <c r="E135" s="38"/>
      <c r="F135" s="42"/>
      <c r="G135" s="40"/>
      <c r="H135" s="41"/>
      <c r="I135" s="21"/>
      <c r="J135" s="43"/>
      <c r="K135" s="44"/>
      <c r="L135" s="44"/>
      <c r="M135" s="44"/>
      <c r="N135" s="45"/>
      <c r="P135" s="38"/>
      <c r="Q135" s="42"/>
      <c r="R135" s="42"/>
      <c r="S135" s="42"/>
      <c r="T135" s="41"/>
    </row>
    <row r="136" spans="1:20" ht="15.75" thickBot="1" x14ac:dyDescent="0.3">
      <c r="A136" s="2"/>
      <c r="C136" s="2"/>
      <c r="E136" s="46"/>
      <c r="F136" s="46"/>
      <c r="G136" s="47"/>
      <c r="H136" s="47"/>
      <c r="I136" s="46"/>
      <c r="J136" s="46"/>
      <c r="K136" s="46"/>
      <c r="L136" s="46"/>
      <c r="M136" s="46"/>
      <c r="N136" s="46"/>
      <c r="P136" s="46"/>
      <c r="Q136" s="46"/>
      <c r="R136" s="46"/>
      <c r="S136" s="46"/>
      <c r="T136" s="46"/>
    </row>
    <row r="137" spans="1:20" x14ac:dyDescent="0.25">
      <c r="A137" s="48" t="s">
        <v>135</v>
      </c>
      <c r="C137" s="49"/>
      <c r="E137" s="50"/>
      <c r="F137" s="51"/>
      <c r="G137" s="52"/>
      <c r="H137" s="53"/>
      <c r="I137" s="54"/>
      <c r="J137" s="56"/>
      <c r="K137" s="57"/>
      <c r="L137" s="57"/>
      <c r="M137" s="57"/>
      <c r="N137" s="58"/>
      <c r="P137" s="50"/>
      <c r="Q137" s="55"/>
      <c r="R137" s="55"/>
      <c r="S137" s="55"/>
      <c r="T137" s="53"/>
    </row>
    <row r="138" spans="1:20" x14ac:dyDescent="0.25">
      <c r="A138" s="18" t="s">
        <v>136</v>
      </c>
      <c r="C138" s="59"/>
      <c r="E138" s="8"/>
      <c r="F138" s="9"/>
      <c r="G138" s="16"/>
      <c r="H138" s="17"/>
      <c r="I138" s="21"/>
      <c r="J138" s="22"/>
      <c r="K138" s="23"/>
      <c r="L138" s="23"/>
      <c r="M138" s="23"/>
      <c r="N138" s="24"/>
      <c r="P138" s="8"/>
      <c r="Q138" s="10"/>
      <c r="R138" s="10"/>
      <c r="S138" s="10"/>
      <c r="T138" s="11"/>
    </row>
    <row r="139" spans="1:20" x14ac:dyDescent="0.25">
      <c r="A139" s="60" t="s">
        <v>137</v>
      </c>
      <c r="C139" s="61"/>
      <c r="E139" s="8"/>
      <c r="F139" s="9"/>
      <c r="G139" s="16"/>
      <c r="H139" s="17"/>
      <c r="I139" s="21"/>
      <c r="J139" s="122"/>
      <c r="K139" s="10"/>
      <c r="L139" s="23"/>
      <c r="M139" s="23"/>
      <c r="N139" s="11">
        <v>0</v>
      </c>
      <c r="P139" s="122"/>
      <c r="Q139" s="10"/>
      <c r="R139" s="10"/>
      <c r="S139" s="10"/>
      <c r="T139" s="11">
        <v>0</v>
      </c>
    </row>
    <row r="140" spans="1:20" x14ac:dyDescent="0.25">
      <c r="A140" s="60" t="s">
        <v>138</v>
      </c>
      <c r="C140" s="61"/>
      <c r="E140" s="8"/>
      <c r="F140" s="9"/>
      <c r="G140" s="16"/>
      <c r="H140" s="17"/>
      <c r="I140" s="21"/>
      <c r="J140" s="122"/>
      <c r="K140" s="10"/>
      <c r="L140" s="23"/>
      <c r="M140" s="23"/>
      <c r="N140" s="11">
        <v>59</v>
      </c>
      <c r="P140" s="122"/>
      <c r="Q140" s="10"/>
      <c r="R140" s="10"/>
      <c r="S140" s="10"/>
      <c r="T140" s="11">
        <v>74</v>
      </c>
    </row>
    <row r="141" spans="1:20" x14ac:dyDescent="0.25">
      <c r="A141" s="60" t="s">
        <v>139</v>
      </c>
      <c r="C141" s="61"/>
      <c r="E141" s="8"/>
      <c r="F141" s="9"/>
      <c r="G141" s="16"/>
      <c r="H141" s="17"/>
      <c r="I141" s="21"/>
      <c r="J141" s="122"/>
      <c r="K141" s="10"/>
      <c r="L141" s="23"/>
      <c r="M141" s="23"/>
      <c r="N141" s="11">
        <v>34</v>
      </c>
      <c r="P141" s="122"/>
      <c r="Q141" s="10"/>
      <c r="R141" s="10"/>
      <c r="S141" s="10"/>
      <c r="T141" s="11">
        <v>19</v>
      </c>
    </row>
    <row r="142" spans="1:20" x14ac:dyDescent="0.25">
      <c r="A142" s="62" t="s">
        <v>128</v>
      </c>
      <c r="B142" s="63"/>
      <c r="C142" s="64">
        <v>93</v>
      </c>
      <c r="D142" s="63"/>
      <c r="E142" s="65"/>
      <c r="F142" s="66"/>
      <c r="G142" s="67"/>
      <c r="H142" s="68"/>
      <c r="I142" s="69"/>
      <c r="J142" s="122"/>
      <c r="K142" s="72"/>
      <c r="L142" s="72"/>
      <c r="M142" s="72"/>
      <c r="N142" s="73">
        <v>93</v>
      </c>
      <c r="P142" s="122"/>
      <c r="Q142" s="70"/>
      <c r="R142" s="70"/>
      <c r="S142" s="70"/>
      <c r="T142" s="71">
        <v>93</v>
      </c>
    </row>
    <row r="143" spans="1:20" x14ac:dyDescent="0.25">
      <c r="A143" s="18"/>
      <c r="C143" s="61"/>
      <c r="E143" s="8"/>
      <c r="F143" s="9"/>
      <c r="G143" s="16"/>
      <c r="H143" s="17"/>
      <c r="I143" s="21"/>
      <c r="J143" s="122"/>
      <c r="K143" s="23"/>
      <c r="L143" s="23"/>
      <c r="M143" s="23"/>
      <c r="N143" s="24"/>
      <c r="P143" s="122"/>
      <c r="Q143" s="10"/>
      <c r="R143" s="10"/>
      <c r="S143" s="10"/>
      <c r="T143" s="11"/>
    </row>
    <row r="144" spans="1:20" x14ac:dyDescent="0.25">
      <c r="A144" s="18" t="s">
        <v>140</v>
      </c>
      <c r="C144" s="61"/>
      <c r="E144" s="8"/>
      <c r="F144" s="9"/>
      <c r="G144" s="16"/>
      <c r="H144" s="17"/>
      <c r="I144" s="21"/>
      <c r="J144" s="122"/>
      <c r="K144" s="23"/>
      <c r="L144" s="23"/>
      <c r="M144" s="23"/>
      <c r="N144" s="24"/>
      <c r="P144" s="122"/>
      <c r="Q144" s="10"/>
      <c r="R144" s="10"/>
      <c r="S144" s="10"/>
      <c r="T144" s="11"/>
    </row>
    <row r="145" spans="1:20" x14ac:dyDescent="0.25">
      <c r="A145" s="60" t="s">
        <v>137</v>
      </c>
      <c r="C145" s="61"/>
      <c r="E145" s="8"/>
      <c r="F145" s="9"/>
      <c r="G145" s="16"/>
      <c r="H145" s="17"/>
      <c r="I145" s="21"/>
      <c r="J145" s="122"/>
      <c r="K145" s="23"/>
      <c r="L145" s="23"/>
      <c r="M145" s="23"/>
      <c r="N145" s="24">
        <v>0</v>
      </c>
      <c r="P145" s="122"/>
      <c r="Q145" s="10"/>
      <c r="R145" s="10"/>
      <c r="S145" s="10"/>
      <c r="T145" s="11">
        <v>0</v>
      </c>
    </row>
    <row r="146" spans="1:20" x14ac:dyDescent="0.25">
      <c r="A146" s="60" t="s">
        <v>138</v>
      </c>
      <c r="C146" s="74"/>
      <c r="E146" s="8"/>
      <c r="F146" s="9"/>
      <c r="G146" s="16"/>
      <c r="H146" s="17"/>
      <c r="I146" s="21"/>
      <c r="J146" s="122"/>
      <c r="K146" s="23"/>
      <c r="L146" s="23"/>
      <c r="M146" s="23"/>
      <c r="N146" s="24">
        <v>12</v>
      </c>
      <c r="P146" s="122"/>
      <c r="Q146" s="10"/>
      <c r="R146" s="10"/>
      <c r="S146" s="10"/>
      <c r="T146" s="11">
        <v>14</v>
      </c>
    </row>
    <row r="147" spans="1:20" x14ac:dyDescent="0.25">
      <c r="A147" s="60" t="s">
        <v>139</v>
      </c>
      <c r="B147" s="27"/>
      <c r="C147" s="75"/>
      <c r="D147" s="27"/>
      <c r="E147" s="28"/>
      <c r="F147" s="29"/>
      <c r="G147" s="30"/>
      <c r="H147" s="31"/>
      <c r="I147" s="32"/>
      <c r="J147" s="122"/>
      <c r="K147" s="23"/>
      <c r="L147" s="23"/>
      <c r="M147" s="23"/>
      <c r="N147" s="24">
        <v>2</v>
      </c>
      <c r="P147" s="122"/>
      <c r="Q147" s="10"/>
      <c r="R147" s="76"/>
      <c r="S147" s="76"/>
      <c r="T147" s="11">
        <v>0</v>
      </c>
    </row>
    <row r="148" spans="1:20" x14ac:dyDescent="0.25">
      <c r="A148" s="62" t="s">
        <v>128</v>
      </c>
      <c r="B148" s="77"/>
      <c r="C148" s="85">
        <v>14</v>
      </c>
      <c r="D148" s="77"/>
      <c r="E148" s="78"/>
      <c r="F148" s="79"/>
      <c r="G148" s="80"/>
      <c r="H148" s="81"/>
      <c r="I148" s="82"/>
      <c r="J148" s="122"/>
      <c r="K148" s="72"/>
      <c r="L148" s="72"/>
      <c r="M148" s="72"/>
      <c r="N148" s="73">
        <v>14</v>
      </c>
      <c r="P148" s="122"/>
      <c r="Q148" s="70"/>
      <c r="R148" s="83"/>
      <c r="S148" s="83"/>
      <c r="T148" s="71">
        <v>14</v>
      </c>
    </row>
    <row r="149" spans="1:20" ht="15.75" thickBot="1" x14ac:dyDescent="0.3">
      <c r="A149" s="37"/>
      <c r="C149" s="37"/>
      <c r="E149" s="38"/>
      <c r="F149" s="39"/>
      <c r="G149" s="40"/>
      <c r="H149" s="41"/>
      <c r="I149" s="21"/>
      <c r="J149" s="123"/>
      <c r="K149" s="44"/>
      <c r="L149" s="44"/>
      <c r="M149" s="44"/>
      <c r="N149" s="45"/>
      <c r="P149" s="38"/>
      <c r="Q149" s="42"/>
      <c r="R149" s="42"/>
      <c r="S149" s="42"/>
      <c r="T149" s="41"/>
    </row>
  </sheetData>
  <mergeCells count="5">
    <mergeCell ref="J3:N3"/>
    <mergeCell ref="E2:G2"/>
    <mergeCell ref="P2:T2"/>
    <mergeCell ref="E3:H3"/>
    <mergeCell ref="P3:T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47CB-E9EA-4A6D-BBF0-915502B11120}">
  <dimension ref="A1:I65"/>
  <sheetViews>
    <sheetView workbookViewId="0">
      <selection activeCell="G60" sqref="G60"/>
    </sheetView>
  </sheetViews>
  <sheetFormatPr defaultRowHeight="15" x14ac:dyDescent="0.25"/>
  <cols>
    <col min="2" max="2" width="4.28515625" customWidth="1"/>
    <col min="3" max="3" width="36.7109375" customWidth="1"/>
    <col min="4" max="4" width="18.42578125" customWidth="1"/>
    <col min="5" max="5" width="20.28515625" customWidth="1"/>
    <col min="6" max="6" width="26.28515625" customWidth="1"/>
    <col min="7" max="7" width="27.7109375" customWidth="1"/>
    <col min="8" max="8" width="6" customWidth="1"/>
    <col min="9" max="9" width="11.28515625" customWidth="1"/>
  </cols>
  <sheetData>
    <row r="1" spans="1:8" x14ac:dyDescent="0.25">
      <c r="A1" s="129" t="s">
        <v>147</v>
      </c>
      <c r="B1" s="129"/>
      <c r="H1" s="130"/>
    </row>
    <row r="3" spans="1:8" x14ac:dyDescent="0.25">
      <c r="B3" s="131"/>
      <c r="C3" s="132"/>
      <c r="D3" s="132"/>
      <c r="E3" s="132"/>
      <c r="F3" s="132"/>
      <c r="G3" s="132"/>
      <c r="H3" s="133"/>
    </row>
    <row r="4" spans="1:8" x14ac:dyDescent="0.25">
      <c r="B4" s="134"/>
      <c r="D4" s="135"/>
      <c r="E4" s="135"/>
      <c r="F4" s="135"/>
      <c r="G4" s="136"/>
      <c r="H4" s="137"/>
    </row>
    <row r="5" spans="1:8" ht="63.75" x14ac:dyDescent="0.25">
      <c r="B5" s="134"/>
      <c r="C5" s="135" t="s">
        <v>148</v>
      </c>
      <c r="D5" s="138" t="s">
        <v>149</v>
      </c>
      <c r="E5" s="139" t="str">
        <f>'[1]Factor Spend'!E5</f>
        <v>2024/25 Allocation of 100% NFF Rates incl ACA adjustment</v>
      </c>
      <c r="F5" s="139" t="str">
        <f>'[1]School by School Options'!P3</f>
        <v xml:space="preserve">OPTION 1 - 2024/25  Formula with 0.5% transfer; 2024/25 minimum per pupil funding; funding factors at 23/24 rates ;  MFG @ +0.5% </v>
      </c>
      <c r="G5" s="138" t="str">
        <f>'[1]School by School Options'!V3</f>
        <v xml:space="preserve">OPTION 2 - 2024/25  Formula with £2.2m transfer; 2024/25 minimum per pupil funding; funding factors at 23/24 rates ;  MFG @ +0.5% </v>
      </c>
      <c r="H5" s="137"/>
    </row>
    <row r="6" spans="1:8" ht="30" x14ac:dyDescent="0.25">
      <c r="B6" s="134"/>
      <c r="C6" s="140" t="s">
        <v>150</v>
      </c>
      <c r="H6" s="137"/>
    </row>
    <row r="7" spans="1:8" x14ac:dyDescent="0.25">
      <c r="B7" s="134"/>
      <c r="C7" s="141" t="s">
        <v>151</v>
      </c>
      <c r="D7" s="142">
        <v>3362.75</v>
      </c>
      <c r="E7" s="143">
        <v>3615.44</v>
      </c>
      <c r="F7" s="143">
        <v>3591.29</v>
      </c>
      <c r="G7" s="143">
        <v>3560.94</v>
      </c>
      <c r="H7" s="137"/>
    </row>
    <row r="8" spans="1:8" x14ac:dyDescent="0.25">
      <c r="B8" s="134"/>
      <c r="C8" s="141" t="s">
        <v>152</v>
      </c>
      <c r="D8" s="142">
        <v>4740.9399999999996</v>
      </c>
      <c r="E8" s="143">
        <v>5097.3500000000004</v>
      </c>
      <c r="F8" s="143">
        <v>5063.29</v>
      </c>
      <c r="G8" s="143">
        <v>5020.5</v>
      </c>
      <c r="H8" s="137"/>
    </row>
    <row r="9" spans="1:8" x14ac:dyDescent="0.25">
      <c r="B9" s="134"/>
      <c r="C9" s="141" t="s">
        <v>153</v>
      </c>
      <c r="D9" s="142">
        <v>5343.34</v>
      </c>
      <c r="E9" s="143">
        <v>5745.93</v>
      </c>
      <c r="F9" s="143">
        <v>5707.55</v>
      </c>
      <c r="G9" s="143">
        <v>5657.89</v>
      </c>
      <c r="H9" s="137"/>
    </row>
    <row r="10" spans="1:8" x14ac:dyDescent="0.25">
      <c r="B10" s="134"/>
      <c r="D10" s="144"/>
      <c r="E10" s="145"/>
      <c r="F10" s="145"/>
      <c r="G10" s="143"/>
      <c r="H10" s="137"/>
    </row>
    <row r="11" spans="1:8" x14ac:dyDescent="0.25">
      <c r="B11" s="134"/>
      <c r="C11" s="140" t="s">
        <v>146</v>
      </c>
      <c r="D11" s="142"/>
      <c r="E11" s="143"/>
      <c r="F11" s="143"/>
      <c r="G11" s="143"/>
      <c r="H11" s="137"/>
    </row>
    <row r="12" spans="1:8" x14ac:dyDescent="0.25">
      <c r="B12" s="134"/>
      <c r="C12" s="141" t="s">
        <v>154</v>
      </c>
      <c r="D12" s="142">
        <v>475.58</v>
      </c>
      <c r="E12" s="143">
        <v>497.35</v>
      </c>
      <c r="F12" s="143">
        <v>494.03</v>
      </c>
      <c r="G12" s="143">
        <v>489.85</v>
      </c>
      <c r="H12" s="137"/>
    </row>
    <row r="13" spans="1:8" x14ac:dyDescent="0.25">
      <c r="B13" s="134"/>
      <c r="C13" s="141" t="s">
        <v>155</v>
      </c>
      <c r="D13" s="142">
        <v>475.58</v>
      </c>
      <c r="E13" s="143">
        <v>497.35</v>
      </c>
      <c r="F13" s="143">
        <v>494.03</v>
      </c>
      <c r="G13" s="143">
        <v>489.85</v>
      </c>
      <c r="H13" s="137"/>
    </row>
    <row r="14" spans="1:8" x14ac:dyDescent="0.25">
      <c r="B14" s="134"/>
      <c r="C14" s="141"/>
      <c r="D14" s="142"/>
      <c r="E14" s="143"/>
      <c r="F14" s="143"/>
      <c r="G14" s="143"/>
      <c r="H14" s="137"/>
    </row>
    <row r="15" spans="1:8" x14ac:dyDescent="0.25">
      <c r="B15" s="134"/>
      <c r="C15" s="141" t="s">
        <v>156</v>
      </c>
      <c r="D15" s="142">
        <v>698.51</v>
      </c>
      <c r="E15" s="143">
        <v>832.3</v>
      </c>
      <c r="F15" s="143">
        <v>826.74</v>
      </c>
      <c r="G15" s="143">
        <v>819.76</v>
      </c>
      <c r="H15" s="137"/>
    </row>
    <row r="16" spans="1:8" x14ac:dyDescent="0.25">
      <c r="B16" s="134"/>
      <c r="C16" s="141" t="s">
        <v>157</v>
      </c>
      <c r="D16" s="142">
        <v>1020.51</v>
      </c>
      <c r="E16" s="143">
        <v>1218</v>
      </c>
      <c r="F16" s="143">
        <v>1209.8699999999999</v>
      </c>
      <c r="G16" s="143">
        <v>1199.6400000000001</v>
      </c>
      <c r="H16" s="137"/>
    </row>
    <row r="17" spans="2:9" x14ac:dyDescent="0.25">
      <c r="B17" s="134"/>
      <c r="C17" s="141"/>
      <c r="D17" s="142"/>
      <c r="E17" s="143"/>
      <c r="F17" s="143"/>
      <c r="G17" s="143"/>
      <c r="H17" s="137"/>
      <c r="I17" s="125"/>
    </row>
    <row r="18" spans="2:9" x14ac:dyDescent="0.25">
      <c r="B18" s="134"/>
      <c r="C18" s="141" t="s">
        <v>158</v>
      </c>
      <c r="D18" s="142">
        <v>227.88</v>
      </c>
      <c r="E18" s="143">
        <v>238.53</v>
      </c>
      <c r="F18" s="143">
        <v>236.93</v>
      </c>
      <c r="G18" s="143">
        <v>234.93</v>
      </c>
      <c r="H18" s="137"/>
      <c r="I18" s="124"/>
    </row>
    <row r="19" spans="2:9" x14ac:dyDescent="0.25">
      <c r="B19" s="134"/>
      <c r="C19" s="141" t="s">
        <v>159</v>
      </c>
      <c r="D19" s="142">
        <v>277.42</v>
      </c>
      <c r="E19" s="143">
        <v>289.27999999999997</v>
      </c>
      <c r="F19" s="143">
        <v>287.33999999999997</v>
      </c>
      <c r="G19" s="143">
        <v>284.91000000000003</v>
      </c>
      <c r="H19" s="137"/>
      <c r="I19" s="126"/>
    </row>
    <row r="20" spans="2:9" x14ac:dyDescent="0.25">
      <c r="B20" s="134"/>
      <c r="C20" s="141" t="s">
        <v>160</v>
      </c>
      <c r="D20" s="142">
        <v>435.95</v>
      </c>
      <c r="E20" s="143">
        <v>451.68</v>
      </c>
      <c r="F20" s="143">
        <v>448.66</v>
      </c>
      <c r="G20" s="143">
        <v>444.87</v>
      </c>
      <c r="H20" s="137"/>
      <c r="I20" s="127"/>
    </row>
    <row r="21" spans="2:9" x14ac:dyDescent="0.25">
      <c r="B21" s="134"/>
      <c r="C21" s="141" t="s">
        <v>161</v>
      </c>
      <c r="D21" s="142">
        <v>475.58</v>
      </c>
      <c r="E21" s="143">
        <v>492.28</v>
      </c>
      <c r="F21" s="143">
        <v>488.99</v>
      </c>
      <c r="G21" s="143">
        <v>484.86</v>
      </c>
      <c r="H21" s="137"/>
      <c r="I21" s="127"/>
    </row>
    <row r="22" spans="2:9" x14ac:dyDescent="0.25">
      <c r="B22" s="134"/>
      <c r="C22" s="141" t="s">
        <v>162</v>
      </c>
      <c r="D22" s="142">
        <v>505.3</v>
      </c>
      <c r="E22" s="143">
        <v>522.73</v>
      </c>
      <c r="F22" s="143">
        <v>519.23</v>
      </c>
      <c r="G22" s="143">
        <v>514.85</v>
      </c>
      <c r="H22" s="137"/>
      <c r="I22" s="127"/>
    </row>
    <row r="23" spans="2:9" x14ac:dyDescent="0.25">
      <c r="B23" s="134"/>
      <c r="C23" s="141" t="s">
        <v>163</v>
      </c>
      <c r="D23" s="142">
        <v>663.83</v>
      </c>
      <c r="E23" s="143">
        <v>690.2</v>
      </c>
      <c r="F23" s="143">
        <v>685.59</v>
      </c>
      <c r="G23" s="143">
        <v>679.8</v>
      </c>
      <c r="H23" s="137"/>
      <c r="I23" s="127"/>
    </row>
    <row r="24" spans="2:9" x14ac:dyDescent="0.25">
      <c r="B24" s="134"/>
      <c r="C24" s="141"/>
      <c r="D24" s="142"/>
      <c r="E24" s="143"/>
      <c r="F24" s="143"/>
      <c r="G24" s="143"/>
      <c r="H24" s="137"/>
      <c r="I24" s="126"/>
    </row>
    <row r="25" spans="2:9" x14ac:dyDescent="0.25">
      <c r="B25" s="134"/>
      <c r="C25" s="141" t="s">
        <v>164</v>
      </c>
      <c r="D25" s="142">
        <v>331.92</v>
      </c>
      <c r="E25" s="143">
        <v>345.1</v>
      </c>
      <c r="F25" s="143">
        <v>342.8</v>
      </c>
      <c r="G25" s="143">
        <v>339.9</v>
      </c>
      <c r="H25" s="137"/>
      <c r="I25" s="127"/>
    </row>
    <row r="26" spans="2:9" x14ac:dyDescent="0.25">
      <c r="B26" s="134"/>
      <c r="C26" s="141" t="s">
        <v>165</v>
      </c>
      <c r="D26" s="142">
        <v>440.9</v>
      </c>
      <c r="E26" s="143">
        <v>456.75</v>
      </c>
      <c r="F26" s="143">
        <v>453.7</v>
      </c>
      <c r="G26" s="143">
        <v>449.87</v>
      </c>
      <c r="H26" s="137"/>
      <c r="I26" s="127"/>
    </row>
    <row r="27" spans="2:9" x14ac:dyDescent="0.25">
      <c r="B27" s="134"/>
      <c r="C27" s="141" t="s">
        <v>166</v>
      </c>
      <c r="D27" s="142">
        <v>614.29</v>
      </c>
      <c r="E27" s="143">
        <v>639.45000000000005</v>
      </c>
      <c r="F27" s="143">
        <v>635.17999999999995</v>
      </c>
      <c r="G27" s="143">
        <v>629.80999999999995</v>
      </c>
      <c r="H27" s="137"/>
      <c r="I27" s="125"/>
    </row>
    <row r="28" spans="2:9" x14ac:dyDescent="0.25">
      <c r="B28" s="134"/>
      <c r="C28" s="141" t="s">
        <v>167</v>
      </c>
      <c r="D28" s="142">
        <v>673.74</v>
      </c>
      <c r="E28" s="143">
        <v>700.35</v>
      </c>
      <c r="F28" s="143">
        <v>695.67</v>
      </c>
      <c r="G28" s="143">
        <v>689.79</v>
      </c>
      <c r="H28" s="137"/>
      <c r="I28" s="128"/>
    </row>
    <row r="29" spans="2:9" x14ac:dyDescent="0.25">
      <c r="B29" s="134"/>
      <c r="C29" s="141" t="s">
        <v>168</v>
      </c>
      <c r="D29" s="142">
        <v>723.28</v>
      </c>
      <c r="E29" s="143">
        <v>751.1</v>
      </c>
      <c r="F29" s="143">
        <v>746.08</v>
      </c>
      <c r="G29" s="143">
        <v>739.78</v>
      </c>
      <c r="H29" s="137"/>
    </row>
    <row r="30" spans="2:9" x14ac:dyDescent="0.25">
      <c r="B30" s="134"/>
      <c r="C30" s="141" t="s">
        <v>169</v>
      </c>
      <c r="D30" s="142">
        <v>921.44</v>
      </c>
      <c r="E30" s="143">
        <v>959.18</v>
      </c>
      <c r="F30" s="143">
        <v>952.77</v>
      </c>
      <c r="G30" s="143">
        <v>944.72</v>
      </c>
      <c r="H30" s="137"/>
    </row>
    <row r="31" spans="2:9" x14ac:dyDescent="0.25">
      <c r="B31" s="134"/>
      <c r="D31" s="142"/>
      <c r="E31" s="143"/>
      <c r="F31" s="143"/>
      <c r="G31" s="143"/>
      <c r="H31" s="137"/>
    </row>
    <row r="32" spans="2:9" x14ac:dyDescent="0.25">
      <c r="B32" s="134"/>
      <c r="C32" s="146" t="s">
        <v>143</v>
      </c>
      <c r="D32" s="142"/>
      <c r="E32" s="143"/>
      <c r="F32" s="143"/>
      <c r="G32" s="143"/>
      <c r="H32" s="137"/>
    </row>
    <row r="33" spans="2:8" x14ac:dyDescent="0.25">
      <c r="B33" s="134"/>
      <c r="C33" s="141" t="s">
        <v>129</v>
      </c>
      <c r="D33" s="142">
        <v>936.3</v>
      </c>
      <c r="E33" s="143">
        <v>974.4</v>
      </c>
      <c r="F33" s="143">
        <v>967.89</v>
      </c>
      <c r="G33" s="143">
        <v>959.71</v>
      </c>
      <c r="H33" s="137"/>
    </row>
    <row r="34" spans="2:8" x14ac:dyDescent="0.25">
      <c r="B34" s="134"/>
      <c r="C34" s="141" t="s">
        <v>130</v>
      </c>
      <c r="D34" s="142">
        <v>1347.48</v>
      </c>
      <c r="E34" s="143">
        <v>1400.7</v>
      </c>
      <c r="F34" s="143">
        <v>1391.35</v>
      </c>
      <c r="G34" s="143">
        <v>1379.59</v>
      </c>
      <c r="H34" s="137"/>
    </row>
    <row r="35" spans="2:8" x14ac:dyDescent="0.25">
      <c r="B35" s="134"/>
      <c r="C35" s="146"/>
      <c r="D35" s="142"/>
      <c r="E35" s="143"/>
      <c r="F35" s="143"/>
      <c r="G35" s="143"/>
      <c r="H35" s="137"/>
    </row>
    <row r="36" spans="2:8" x14ac:dyDescent="0.25">
      <c r="B36" s="134"/>
      <c r="C36" s="146" t="s">
        <v>170</v>
      </c>
      <c r="D36" s="142"/>
      <c r="E36" s="143"/>
      <c r="F36" s="143"/>
      <c r="G36" s="143"/>
      <c r="H36" s="137"/>
    </row>
    <row r="37" spans="2:8" x14ac:dyDescent="0.25">
      <c r="B37" s="134"/>
      <c r="C37" s="141" t="s">
        <v>129</v>
      </c>
      <c r="D37" s="142">
        <v>574.66</v>
      </c>
      <c r="E37" s="143">
        <v>598.85</v>
      </c>
      <c r="F37" s="143">
        <v>594.85</v>
      </c>
      <c r="G37" s="143">
        <v>589.82000000000005</v>
      </c>
      <c r="H37" s="137"/>
    </row>
    <row r="38" spans="2:8" x14ac:dyDescent="0.25">
      <c r="B38" s="134"/>
      <c r="C38" s="141" t="s">
        <v>130</v>
      </c>
      <c r="D38" s="142">
        <v>1550.59</v>
      </c>
      <c r="E38" s="143">
        <v>1608.78</v>
      </c>
      <c r="F38" s="143">
        <v>1598.03</v>
      </c>
      <c r="G38" s="143">
        <v>1584.53</v>
      </c>
      <c r="H38" s="137"/>
    </row>
    <row r="39" spans="2:8" x14ac:dyDescent="0.25">
      <c r="B39" s="134"/>
      <c r="D39" s="142"/>
      <c r="E39" s="143"/>
      <c r="F39" s="143"/>
      <c r="G39" s="143"/>
      <c r="H39" s="137"/>
    </row>
    <row r="40" spans="2:8" x14ac:dyDescent="0.25">
      <c r="B40" s="134"/>
      <c r="C40" s="140" t="s">
        <v>171</v>
      </c>
      <c r="D40" s="142"/>
      <c r="E40" s="143"/>
      <c r="F40" s="143"/>
      <c r="G40" s="143"/>
      <c r="H40" s="137"/>
    </row>
    <row r="41" spans="2:8" x14ac:dyDescent="0.25">
      <c r="B41" s="134"/>
      <c r="C41" s="147" t="s">
        <v>172</v>
      </c>
      <c r="D41" s="142">
        <v>1144.3599999999999</v>
      </c>
      <c r="E41" s="143">
        <v>1187.55</v>
      </c>
      <c r="F41" s="143">
        <v>1179.6199999999999</v>
      </c>
      <c r="G41" s="143">
        <v>1169.6500000000001</v>
      </c>
      <c r="H41" s="137"/>
    </row>
    <row r="42" spans="2:8" x14ac:dyDescent="0.25">
      <c r="B42" s="134"/>
      <c r="C42" s="147" t="s">
        <v>173</v>
      </c>
      <c r="D42" s="142">
        <v>1733.88</v>
      </c>
      <c r="E42" s="143">
        <v>1781.33</v>
      </c>
      <c r="F42" s="143">
        <v>1769.43</v>
      </c>
      <c r="G42" s="143">
        <v>1756.88</v>
      </c>
      <c r="H42" s="137"/>
    </row>
    <row r="43" spans="2:8" x14ac:dyDescent="0.25">
      <c r="B43" s="134"/>
      <c r="D43" s="142"/>
      <c r="E43" s="143"/>
      <c r="F43" s="143"/>
      <c r="G43" s="143"/>
      <c r="H43" s="137"/>
    </row>
    <row r="44" spans="2:8" x14ac:dyDescent="0.25">
      <c r="B44" s="134"/>
      <c r="C44" s="140" t="s">
        <v>145</v>
      </c>
      <c r="D44" s="148"/>
      <c r="E44" s="149"/>
      <c r="F44" s="149"/>
      <c r="G44" s="149"/>
      <c r="H44" s="137"/>
    </row>
    <row r="45" spans="2:8" x14ac:dyDescent="0.25">
      <c r="B45" s="134"/>
      <c r="C45" s="147" t="s">
        <v>129</v>
      </c>
      <c r="D45" s="142">
        <v>126821.27</v>
      </c>
      <c r="E45" s="143">
        <v>136416.44</v>
      </c>
      <c r="F45" s="143">
        <v>135505.04999999999</v>
      </c>
      <c r="G45" s="143">
        <v>134359.88</v>
      </c>
      <c r="H45" s="137"/>
    </row>
    <row r="46" spans="2:8" x14ac:dyDescent="0.25">
      <c r="B46" s="134"/>
      <c r="C46" s="147" t="s">
        <v>130</v>
      </c>
      <c r="D46" s="142">
        <v>126821.27</v>
      </c>
      <c r="E46" s="143">
        <v>136416.44</v>
      </c>
      <c r="F46" s="143">
        <v>135505.04999999999</v>
      </c>
      <c r="G46" s="143">
        <v>134359.88</v>
      </c>
      <c r="H46" s="137"/>
    </row>
    <row r="47" spans="2:8" x14ac:dyDescent="0.25">
      <c r="B47" s="134"/>
      <c r="C47" s="147"/>
      <c r="D47" s="142"/>
      <c r="E47" s="143"/>
      <c r="F47" s="143"/>
      <c r="G47" s="143"/>
      <c r="H47" s="137"/>
    </row>
    <row r="48" spans="2:8" x14ac:dyDescent="0.25">
      <c r="B48" s="134"/>
      <c r="C48" s="140" t="s">
        <v>144</v>
      </c>
      <c r="D48" s="142"/>
      <c r="E48" s="143"/>
      <c r="F48" s="143"/>
      <c r="G48" s="143"/>
      <c r="H48" s="137"/>
    </row>
    <row r="49" spans="2:8" x14ac:dyDescent="0.25">
      <c r="B49" s="134"/>
      <c r="C49" s="147" t="s">
        <v>129</v>
      </c>
      <c r="D49" s="142">
        <v>55781.54</v>
      </c>
      <c r="E49" s="143">
        <v>57956.69</v>
      </c>
      <c r="F49" s="143">
        <v>57569.48</v>
      </c>
      <c r="G49" s="143">
        <v>57082.95</v>
      </c>
      <c r="H49" s="137"/>
    </row>
    <row r="50" spans="2:8" x14ac:dyDescent="0.25">
      <c r="B50" s="134"/>
      <c r="C50" s="147" t="s">
        <v>130</v>
      </c>
      <c r="D50" s="142">
        <v>81145.8</v>
      </c>
      <c r="E50" s="143">
        <v>84245.27</v>
      </c>
      <c r="F50" s="143">
        <v>84215.12</v>
      </c>
      <c r="G50" s="143">
        <v>82975.22</v>
      </c>
      <c r="H50" s="137"/>
    </row>
    <row r="51" spans="2:8" x14ac:dyDescent="0.25">
      <c r="B51" s="134"/>
      <c r="C51" s="147"/>
      <c r="D51" s="142"/>
      <c r="E51" s="143"/>
      <c r="F51" s="143"/>
      <c r="G51" s="143"/>
      <c r="H51" s="137"/>
    </row>
    <row r="52" spans="2:8" x14ac:dyDescent="0.25">
      <c r="B52" s="134"/>
      <c r="C52" s="140" t="s">
        <v>174</v>
      </c>
      <c r="D52" s="142">
        <v>0</v>
      </c>
      <c r="E52" s="143">
        <v>0</v>
      </c>
      <c r="F52" s="143">
        <v>0</v>
      </c>
      <c r="G52" s="143">
        <v>0</v>
      </c>
      <c r="H52" s="137"/>
    </row>
    <row r="53" spans="2:8" x14ac:dyDescent="0.25">
      <c r="B53" s="134"/>
      <c r="C53" s="146"/>
      <c r="D53" s="148"/>
      <c r="E53" s="149"/>
      <c r="F53" s="149"/>
      <c r="G53" s="149"/>
      <c r="H53" s="137"/>
    </row>
    <row r="54" spans="2:8" x14ac:dyDescent="0.25">
      <c r="B54" s="134"/>
      <c r="C54" s="135" t="s">
        <v>175</v>
      </c>
      <c r="D54" s="148">
        <v>6100</v>
      </c>
      <c r="E54" s="148">
        <v>6100</v>
      </c>
      <c r="F54" s="148">
        <v>6100</v>
      </c>
      <c r="G54" s="148">
        <v>6100</v>
      </c>
      <c r="H54" s="137"/>
    </row>
    <row r="55" spans="2:8" x14ac:dyDescent="0.25">
      <c r="B55" s="134"/>
      <c r="C55" s="135" t="s">
        <v>176</v>
      </c>
      <c r="D55" s="148">
        <v>0</v>
      </c>
      <c r="E55" s="148">
        <v>0</v>
      </c>
      <c r="F55" s="148">
        <v>0</v>
      </c>
      <c r="G55" s="150">
        <v>0</v>
      </c>
      <c r="H55" s="137"/>
    </row>
    <row r="56" spans="2:8" x14ac:dyDescent="0.25">
      <c r="B56" s="134"/>
      <c r="C56" s="135" t="s">
        <v>177</v>
      </c>
      <c r="D56" s="148"/>
      <c r="E56" s="148"/>
      <c r="F56" s="148"/>
      <c r="G56" s="150"/>
      <c r="H56" s="137"/>
    </row>
    <row r="57" spans="2:8" x14ac:dyDescent="0.25">
      <c r="B57" s="134"/>
      <c r="C57" s="135" t="s">
        <v>132</v>
      </c>
      <c r="D57" s="151" t="s">
        <v>178</v>
      </c>
      <c r="E57" s="151" t="s">
        <v>178</v>
      </c>
      <c r="F57" s="151" t="s">
        <v>178</v>
      </c>
      <c r="G57" s="151" t="s">
        <v>178</v>
      </c>
      <c r="H57" s="137"/>
    </row>
    <row r="58" spans="2:8" x14ac:dyDescent="0.25">
      <c r="B58" s="134"/>
      <c r="C58" s="135"/>
      <c r="D58" s="148"/>
      <c r="E58" s="148"/>
      <c r="F58" s="148"/>
      <c r="G58" s="148"/>
      <c r="H58" s="137"/>
    </row>
    <row r="59" spans="2:8" x14ac:dyDescent="0.25">
      <c r="B59" s="134"/>
      <c r="C59" s="135" t="s">
        <v>179</v>
      </c>
      <c r="D59" s="148">
        <v>4405</v>
      </c>
      <c r="E59" s="148">
        <v>4610</v>
      </c>
      <c r="F59" s="148">
        <v>4610</v>
      </c>
      <c r="G59" s="148">
        <v>4610</v>
      </c>
      <c r="H59" s="137"/>
    </row>
    <row r="60" spans="2:8" x14ac:dyDescent="0.25">
      <c r="B60" s="134"/>
      <c r="C60" s="135" t="s">
        <v>180</v>
      </c>
      <c r="D60" s="148">
        <v>5715</v>
      </c>
      <c r="E60" s="148">
        <v>5995</v>
      </c>
      <c r="F60" s="148">
        <v>5995</v>
      </c>
      <c r="G60" s="148">
        <v>5995</v>
      </c>
      <c r="H60" s="137"/>
    </row>
    <row r="61" spans="2:8" x14ac:dyDescent="0.25">
      <c r="B61" s="134"/>
      <c r="C61" s="135"/>
      <c r="D61" s="148"/>
      <c r="E61" s="148"/>
      <c r="F61" s="148"/>
      <c r="G61" s="148"/>
      <c r="H61" s="137"/>
    </row>
    <row r="62" spans="2:8" x14ac:dyDescent="0.25">
      <c r="B62" s="134"/>
      <c r="C62" s="135" t="s">
        <v>181</v>
      </c>
      <c r="D62" s="153">
        <v>5.0000000000000001E-3</v>
      </c>
      <c r="E62" s="153">
        <v>5.0000000000000001E-3</v>
      </c>
      <c r="F62" s="153">
        <v>5.0000000000000001E-3</v>
      </c>
      <c r="G62" s="153">
        <v>5.0000000000000001E-3</v>
      </c>
      <c r="H62" s="137"/>
    </row>
    <row r="63" spans="2:8" x14ac:dyDescent="0.25">
      <c r="B63" s="134"/>
      <c r="C63" s="135" t="s">
        <v>182</v>
      </c>
      <c r="D63" s="153" t="s">
        <v>183</v>
      </c>
      <c r="E63" s="153" t="s">
        <v>183</v>
      </c>
      <c r="F63" s="153" t="s">
        <v>183</v>
      </c>
      <c r="G63" s="153" t="s">
        <v>183</v>
      </c>
      <c r="H63" s="137"/>
    </row>
    <row r="64" spans="2:8" x14ac:dyDescent="0.25">
      <c r="B64" s="134"/>
      <c r="C64" s="135"/>
      <c r="D64" s="152"/>
      <c r="E64" s="152"/>
      <c r="F64" s="152"/>
      <c r="G64" s="153"/>
      <c r="H64" s="137"/>
    </row>
    <row r="65" spans="2:8" x14ac:dyDescent="0.25">
      <c r="B65" s="155"/>
      <c r="C65" s="156"/>
      <c r="D65" s="157"/>
      <c r="E65" s="157"/>
      <c r="F65" s="157"/>
      <c r="G65" s="157"/>
      <c r="H65" s="158"/>
    </row>
  </sheetData>
  <dataValidations count="1">
    <dataValidation allowBlank="1" showInputMessage="1" sqref="C45:C51 C41:C42" xr:uid="{359E70C4-3C13-4D71-9145-02B322F8EDC9}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9BD9-CFE2-4B3C-B3AD-99172A47714C}">
  <dimension ref="A1:H63"/>
  <sheetViews>
    <sheetView workbookViewId="0">
      <selection activeCell="A48" sqref="A48:XFD48"/>
    </sheetView>
  </sheetViews>
  <sheetFormatPr defaultRowHeight="15" x14ac:dyDescent="0.25"/>
  <cols>
    <col min="2" max="2" width="3" customWidth="1"/>
    <col min="3" max="3" width="43.85546875" customWidth="1"/>
    <col min="4" max="4" width="24.7109375" customWidth="1"/>
    <col min="5" max="5" width="20.7109375" customWidth="1"/>
    <col min="6" max="6" width="23.7109375" customWidth="1"/>
    <col min="7" max="7" width="23.85546875" customWidth="1"/>
    <col min="8" max="8" width="4.7109375" customWidth="1"/>
  </cols>
  <sheetData>
    <row r="1" spans="1:8" x14ac:dyDescent="0.25">
      <c r="A1" s="129" t="s">
        <v>189</v>
      </c>
      <c r="B1" s="129"/>
      <c r="D1" s="159"/>
      <c r="E1" s="160"/>
      <c r="F1" s="160"/>
      <c r="G1" s="160"/>
    </row>
    <row r="2" spans="1:8" x14ac:dyDescent="0.25">
      <c r="D2" s="159"/>
      <c r="E2" s="160"/>
      <c r="F2" s="160"/>
      <c r="G2" s="160"/>
    </row>
    <row r="3" spans="1:8" x14ac:dyDescent="0.25">
      <c r="B3" s="131"/>
      <c r="C3" s="132"/>
      <c r="D3" s="161"/>
      <c r="E3" s="161"/>
      <c r="F3" s="161"/>
      <c r="G3" s="161"/>
      <c r="H3" s="133"/>
    </row>
    <row r="4" spans="1:8" x14ac:dyDescent="0.25">
      <c r="B4" s="134"/>
      <c r="D4" s="159"/>
      <c r="E4" s="162"/>
      <c r="F4" s="162"/>
      <c r="G4" s="162"/>
      <c r="H4" s="137"/>
    </row>
    <row r="5" spans="1:8" ht="105" x14ac:dyDescent="0.25">
      <c r="B5" s="134"/>
      <c r="C5" s="135" t="s">
        <v>148</v>
      </c>
      <c r="D5" s="139" t="s">
        <v>190</v>
      </c>
      <c r="E5" s="139" t="str">
        <f>'[1]School by School Options'!J3</f>
        <v>2024/25 Allocation of 100% NFF Rates incl ACA adjustment</v>
      </c>
      <c r="F5" s="139" t="str">
        <f>'[1]School by School Options'!P3</f>
        <v xml:space="preserve">OPTION 1 - 2024/25  Formula with 0.5% transfer; 2024/25 minimum per pupil funding; funding factors at 23/24 rates ;  MFG @ +0.5% </v>
      </c>
      <c r="G5" s="163" t="str">
        <f>'[1]School by School Options'!V3</f>
        <v xml:space="preserve">OPTION 2 - 2024/25  Formula with £2.2m transfer; 2024/25 minimum per pupil funding; funding factors at 23/24 rates ;  MFG @ +0.5% </v>
      </c>
      <c r="H5" s="137"/>
    </row>
    <row r="6" spans="1:8" ht="30" x14ac:dyDescent="0.25">
      <c r="B6" s="134"/>
      <c r="C6" s="140" t="s">
        <v>150</v>
      </c>
      <c r="D6" s="164"/>
      <c r="E6" s="159"/>
      <c r="F6" s="159"/>
      <c r="H6" s="137"/>
    </row>
    <row r="7" spans="1:8" x14ac:dyDescent="0.25">
      <c r="B7" s="134"/>
      <c r="C7" s="141" t="s">
        <v>151</v>
      </c>
      <c r="D7" s="165">
        <f>[2]Proforma!$I$14</f>
        <v>79902302.75</v>
      </c>
      <c r="E7" s="159">
        <v>86123396.239999995</v>
      </c>
      <c r="F7" s="159">
        <v>85548119.090000004</v>
      </c>
      <c r="G7" s="159">
        <v>84825151.739999995</v>
      </c>
      <c r="H7" s="166"/>
    </row>
    <row r="8" spans="1:8" ht="15.4" customHeight="1" x14ac:dyDescent="0.25">
      <c r="B8" s="134"/>
      <c r="C8" s="141" t="s">
        <v>152</v>
      </c>
      <c r="D8" s="165">
        <f>[2]Proforma!$I$15</f>
        <v>40587187.339999996</v>
      </c>
      <c r="E8" s="159">
        <v>43638413.350000001</v>
      </c>
      <c r="F8" s="159">
        <v>43346825.689999998</v>
      </c>
      <c r="G8" s="159">
        <v>42980500.5</v>
      </c>
      <c r="H8" s="166"/>
    </row>
    <row r="9" spans="1:8" ht="15.4" customHeight="1" x14ac:dyDescent="0.25">
      <c r="B9" s="134"/>
      <c r="C9" s="141" t="s">
        <v>153</v>
      </c>
      <c r="D9" s="165">
        <f>[2]Proforma!$I$16</f>
        <v>29238756.48</v>
      </c>
      <c r="E9" s="159">
        <v>31441728.960000001</v>
      </c>
      <c r="F9" s="159">
        <v>31231713.600000001</v>
      </c>
      <c r="G9" s="159">
        <v>30959974.080000002</v>
      </c>
      <c r="H9" s="166"/>
    </row>
    <row r="10" spans="1:8" ht="15.4" customHeight="1" x14ac:dyDescent="0.25">
      <c r="B10" s="134"/>
      <c r="D10" s="159"/>
      <c r="E10" s="159"/>
      <c r="F10" s="159"/>
      <c r="G10" s="159"/>
      <c r="H10" s="166"/>
    </row>
    <row r="11" spans="1:8" ht="15.4" customHeight="1" x14ac:dyDescent="0.25">
      <c r="B11" s="134"/>
      <c r="C11" s="140" t="s">
        <v>146</v>
      </c>
      <c r="D11" s="164"/>
      <c r="E11" s="159"/>
      <c r="F11" s="159"/>
      <c r="G11" s="159"/>
      <c r="H11" s="166"/>
    </row>
    <row r="12" spans="1:8" ht="15.4" customHeight="1" x14ac:dyDescent="0.25">
      <c r="B12" s="134"/>
      <c r="C12" s="141" t="s">
        <v>191</v>
      </c>
      <c r="D12" s="165">
        <f>[2]Proforma!$I$18</f>
        <v>2626258.444444444</v>
      </c>
      <c r="E12" s="159">
        <v>2751782.2888888884</v>
      </c>
      <c r="F12" s="159">
        <v>2733413.0977777774</v>
      </c>
      <c r="G12" s="159">
        <v>2710285.6222222224</v>
      </c>
      <c r="H12" s="166"/>
    </row>
    <row r="13" spans="1:8" ht="15.4" customHeight="1" x14ac:dyDescent="0.25">
      <c r="B13" s="134"/>
      <c r="C13" s="141"/>
      <c r="D13" s="165"/>
      <c r="E13" s="159"/>
      <c r="F13" s="159"/>
      <c r="G13" s="159"/>
      <c r="H13" s="166"/>
    </row>
    <row r="14" spans="1:8" ht="15.4" customHeight="1" x14ac:dyDescent="0.25">
      <c r="B14" s="134"/>
      <c r="C14" s="141" t="s">
        <v>192</v>
      </c>
      <c r="D14" s="165">
        <f>[2]Proforma!$I$19</f>
        <v>4987421.1744444435</v>
      </c>
      <c r="E14" s="159">
        <v>5956820.722222222</v>
      </c>
      <c r="F14" s="159">
        <v>5917044.5399999991</v>
      </c>
      <c r="G14" s="159">
        <v>5867048.4355555549</v>
      </c>
      <c r="H14" s="166"/>
    </row>
    <row r="15" spans="1:8" ht="15.4" customHeight="1" x14ac:dyDescent="0.25">
      <c r="B15" s="134"/>
      <c r="C15" s="141"/>
      <c r="D15" s="165"/>
      <c r="E15" s="159"/>
      <c r="F15" s="159"/>
      <c r="G15" s="159"/>
      <c r="H15" s="166"/>
    </row>
    <row r="16" spans="1:8" ht="15.4" customHeight="1" x14ac:dyDescent="0.25">
      <c r="B16" s="134"/>
      <c r="C16" s="141" t="s">
        <v>193</v>
      </c>
      <c r="D16" s="165">
        <f>[2]Proforma!$I$20</f>
        <v>1070597.2383571235</v>
      </c>
      <c r="E16" s="159">
        <v>1117998.6907120433</v>
      </c>
      <c r="F16" s="159">
        <v>1110521.9278441251</v>
      </c>
      <c r="G16" s="159">
        <v>1101138.0918936897</v>
      </c>
      <c r="H16" s="166"/>
    </row>
    <row r="17" spans="2:8" ht="15.4" customHeight="1" x14ac:dyDescent="0.25">
      <c r="B17" s="134"/>
      <c r="C17" s="141" t="s">
        <v>194</v>
      </c>
      <c r="D17" s="165">
        <f>[2]Proforma!$I$21</f>
        <v>775556.72023045085</v>
      </c>
      <c r="E17" s="159">
        <v>816486.84177391115</v>
      </c>
      <c r="F17" s="159">
        <v>811022.4865055281</v>
      </c>
      <c r="G17" s="159">
        <v>804169.68072796834</v>
      </c>
      <c r="H17" s="166"/>
    </row>
    <row r="18" spans="2:8" ht="15.4" customHeight="1" x14ac:dyDescent="0.25">
      <c r="B18" s="134"/>
      <c r="C18" s="141" t="s">
        <v>195</v>
      </c>
      <c r="D18" s="165">
        <f>[2]Proforma!$I$22</f>
        <v>286754.3884399535</v>
      </c>
      <c r="E18" s="159">
        <v>297837.19780180405</v>
      </c>
      <c r="F18" s="159">
        <v>295846.97232716519</v>
      </c>
      <c r="G18" s="159">
        <v>293346.9085969922</v>
      </c>
      <c r="H18" s="166"/>
    </row>
    <row r="19" spans="2:8" ht="15.4" customHeight="1" x14ac:dyDescent="0.25">
      <c r="B19" s="134"/>
      <c r="C19" s="141" t="s">
        <v>196</v>
      </c>
      <c r="D19" s="165">
        <f>[2]Proforma!$I$23</f>
        <v>196821.67497973796</v>
      </c>
      <c r="E19" s="159">
        <v>204084.62684061629</v>
      </c>
      <c r="F19" s="159">
        <v>202720.75883560459</v>
      </c>
      <c r="G19" s="159">
        <v>201008.06100959046</v>
      </c>
      <c r="H19" s="166"/>
    </row>
    <row r="20" spans="2:8" ht="15.4" customHeight="1" x14ac:dyDescent="0.25">
      <c r="B20" s="134"/>
      <c r="C20" s="141" t="s">
        <v>197</v>
      </c>
      <c r="D20" s="165">
        <f>[2]Proforma!$I$24</f>
        <v>76774.379168035506</v>
      </c>
      <c r="E20" s="159">
        <v>79661.099863913056</v>
      </c>
      <c r="F20" s="159">
        <v>79128.473591846152</v>
      </c>
      <c r="G20" s="159">
        <v>78460.449145930106</v>
      </c>
      <c r="H20" s="166"/>
    </row>
    <row r="21" spans="2:8" ht="15.4" customHeight="1" x14ac:dyDescent="0.25">
      <c r="B21" s="134"/>
      <c r="C21" s="141" t="s">
        <v>198</v>
      </c>
      <c r="D21" s="165">
        <f>[2]Proforma!$I$25</f>
        <v>60798.759226467606</v>
      </c>
      <c r="E21" s="159">
        <v>63265.156219175027</v>
      </c>
      <c r="F21" s="159">
        <v>62842.439870908689</v>
      </c>
      <c r="G21" s="159">
        <v>62311.556045697347</v>
      </c>
      <c r="H21" s="166"/>
    </row>
    <row r="22" spans="2:8" ht="15.4" customHeight="1" x14ac:dyDescent="0.25">
      <c r="B22" s="134"/>
      <c r="C22" s="141"/>
      <c r="D22" s="165"/>
      <c r="E22" s="159"/>
      <c r="F22" s="159"/>
      <c r="G22" s="159"/>
      <c r="H22" s="166"/>
    </row>
    <row r="23" spans="2:8" ht="15.4" customHeight="1" x14ac:dyDescent="0.25">
      <c r="B23" s="134"/>
      <c r="C23" s="146" t="s">
        <v>143</v>
      </c>
      <c r="D23" s="167">
        <f>[2]Proforma!$I$29</f>
        <v>166153.31823525339</v>
      </c>
      <c r="E23" s="159">
        <v>172885.58044417569</v>
      </c>
      <c r="F23" s="159">
        <v>171730.67141849492</v>
      </c>
      <c r="G23" s="159">
        <v>170279.29019986963</v>
      </c>
      <c r="H23" s="166"/>
    </row>
    <row r="24" spans="2:8" ht="15.4" customHeight="1" x14ac:dyDescent="0.25">
      <c r="B24" s="134"/>
      <c r="C24" s="146"/>
      <c r="D24" s="167"/>
      <c r="E24" s="159"/>
      <c r="F24" s="159"/>
      <c r="G24" s="159"/>
      <c r="H24" s="166"/>
    </row>
    <row r="25" spans="2:8" ht="15.4" customHeight="1" x14ac:dyDescent="0.25">
      <c r="B25" s="134"/>
      <c r="C25" s="146" t="s">
        <v>170</v>
      </c>
      <c r="D25" s="167"/>
      <c r="E25" s="159"/>
      <c r="F25" s="159"/>
      <c r="G25" s="159"/>
      <c r="H25" s="166"/>
    </row>
    <row r="26" spans="2:8" ht="15.4" customHeight="1" x14ac:dyDescent="0.25">
      <c r="B26" s="134"/>
      <c r="C26" s="141" t="s">
        <v>129</v>
      </c>
      <c r="D26" s="165">
        <f>[2]Proforma!$I$27</f>
        <v>1118257.6160249251</v>
      </c>
      <c r="E26" s="159">
        <v>1174658.3022586391</v>
      </c>
      <c r="F26" s="159">
        <v>1166812.208564</v>
      </c>
      <c r="G26" s="159">
        <v>1156945.7457429916</v>
      </c>
      <c r="H26" s="166"/>
    </row>
    <row r="27" spans="2:8" ht="15.4" customHeight="1" x14ac:dyDescent="0.25">
      <c r="B27" s="134"/>
      <c r="C27" s="141" t="s">
        <v>130</v>
      </c>
      <c r="D27" s="165">
        <f>[2]Proforma!$I$28</f>
        <v>670887.39762636623</v>
      </c>
      <c r="E27" s="159">
        <v>696064.22558725742</v>
      </c>
      <c r="F27" s="159">
        <v>691413.06730267964</v>
      </c>
      <c r="G27" s="159">
        <v>685572.07782902382</v>
      </c>
      <c r="H27" s="166"/>
    </row>
    <row r="28" spans="2:8" ht="15.4" customHeight="1" x14ac:dyDescent="0.25">
      <c r="B28" s="134"/>
      <c r="D28" s="159"/>
      <c r="E28" s="159"/>
      <c r="F28" s="159"/>
      <c r="G28" s="159"/>
      <c r="H28" s="166"/>
    </row>
    <row r="29" spans="2:8" ht="15.4" customHeight="1" x14ac:dyDescent="0.25">
      <c r="B29" s="134"/>
      <c r="C29" s="140" t="s">
        <v>171</v>
      </c>
      <c r="D29" s="164"/>
      <c r="E29" s="159"/>
      <c r="F29" s="159"/>
      <c r="G29" s="159"/>
      <c r="H29" s="166"/>
    </row>
    <row r="30" spans="2:8" ht="15.4" customHeight="1" x14ac:dyDescent="0.25">
      <c r="B30" s="134"/>
      <c r="C30" s="147" t="s">
        <v>199</v>
      </c>
      <c r="D30" s="168">
        <f>[2]Proforma!$I$31</f>
        <v>6521453.8113919711</v>
      </c>
      <c r="E30" s="162">
        <v>6782314.2289891597</v>
      </c>
      <c r="F30" s="162">
        <v>6737024.5554294074</v>
      </c>
      <c r="G30" s="159">
        <v>6680084.0705125444</v>
      </c>
      <c r="H30" s="166"/>
    </row>
    <row r="31" spans="2:8" ht="15.4" customHeight="1" x14ac:dyDescent="0.25">
      <c r="B31" s="134"/>
      <c r="C31" s="147" t="s">
        <v>200</v>
      </c>
      <c r="D31" s="168">
        <f>[2]Proforma!$I$32</f>
        <v>5433928.4588044034</v>
      </c>
      <c r="E31" s="159">
        <v>5582635.3504983317</v>
      </c>
      <c r="F31" s="159">
        <v>5545341.1036878424</v>
      </c>
      <c r="G31" s="159">
        <v>5506009.7761692163</v>
      </c>
      <c r="H31" s="166"/>
    </row>
    <row r="32" spans="2:8" ht="15.4" customHeight="1" x14ac:dyDescent="0.25">
      <c r="B32" s="134"/>
      <c r="D32" s="159"/>
      <c r="E32" s="159"/>
      <c r="F32" s="159"/>
      <c r="G32" s="159"/>
      <c r="H32" s="166"/>
    </row>
    <row r="33" spans="2:8" ht="15.4" customHeight="1" x14ac:dyDescent="0.25">
      <c r="B33" s="134"/>
      <c r="C33" s="140" t="s">
        <v>145</v>
      </c>
      <c r="D33" s="164">
        <f>[2]Proforma!$J$42</f>
        <v>13823518.429999966</v>
      </c>
      <c r="E33" s="164">
        <v>14869391.959999986</v>
      </c>
      <c r="F33" s="164">
        <v>14770050.450000027</v>
      </c>
      <c r="G33" s="159">
        <v>14645226.920000032</v>
      </c>
      <c r="H33" s="166"/>
    </row>
    <row r="34" spans="2:8" ht="15.4" customHeight="1" x14ac:dyDescent="0.25">
      <c r="B34" s="134"/>
      <c r="C34" s="147"/>
      <c r="D34" s="168"/>
      <c r="E34" s="159"/>
      <c r="F34" s="159"/>
      <c r="G34" s="159"/>
      <c r="H34" s="166"/>
    </row>
    <row r="35" spans="2:8" ht="15.4" customHeight="1" x14ac:dyDescent="0.25">
      <c r="B35" s="134"/>
      <c r="C35" s="147" t="s">
        <v>144</v>
      </c>
      <c r="D35" s="168">
        <f>[2]Proforma!$J$43</f>
        <v>348745.17673504667</v>
      </c>
      <c r="E35" s="159">
        <v>362325.40164135513</v>
      </c>
      <c r="F35" s="159">
        <v>360059.178606542</v>
      </c>
      <c r="G35" s="159">
        <v>356863.0808689252</v>
      </c>
      <c r="H35" s="166"/>
    </row>
    <row r="36" spans="2:8" ht="15.4" customHeight="1" x14ac:dyDescent="0.25">
      <c r="B36" s="134"/>
      <c r="C36" s="147"/>
      <c r="D36" s="168"/>
      <c r="E36" s="159"/>
      <c r="F36" s="159"/>
      <c r="G36" s="159"/>
      <c r="H36" s="166"/>
    </row>
    <row r="37" spans="2:8" ht="15.4" customHeight="1" x14ac:dyDescent="0.25">
      <c r="B37" s="134"/>
      <c r="C37" s="140" t="s">
        <v>174</v>
      </c>
      <c r="D37" s="164">
        <v>0</v>
      </c>
      <c r="E37" s="159">
        <v>0</v>
      </c>
      <c r="F37" s="159">
        <v>0</v>
      </c>
      <c r="G37" s="159">
        <v>0</v>
      </c>
      <c r="H37" s="166"/>
    </row>
    <row r="38" spans="2:8" ht="15.4" customHeight="1" x14ac:dyDescent="0.25">
      <c r="B38" s="134"/>
      <c r="C38" s="146"/>
      <c r="D38" s="167"/>
      <c r="E38" s="164"/>
      <c r="F38" s="164"/>
      <c r="G38" s="159"/>
      <c r="H38" s="166"/>
    </row>
    <row r="39" spans="2:8" ht="15.4" customHeight="1" x14ac:dyDescent="0.25">
      <c r="B39" s="134"/>
      <c r="C39" s="135" t="s">
        <v>175</v>
      </c>
      <c r="D39" s="162">
        <f>[2]Proforma!$J$57</f>
        <v>6100</v>
      </c>
      <c r="E39" s="169">
        <v>6100</v>
      </c>
      <c r="F39" s="169">
        <v>6100</v>
      </c>
      <c r="G39" s="159">
        <v>6100</v>
      </c>
      <c r="H39" s="166"/>
    </row>
    <row r="40" spans="2:8" ht="15.4" customHeight="1" x14ac:dyDescent="0.25">
      <c r="B40" s="134"/>
      <c r="C40" s="135" t="s">
        <v>201</v>
      </c>
      <c r="D40" s="162"/>
      <c r="E40" s="169">
        <v>0</v>
      </c>
      <c r="F40" s="169">
        <v>0</v>
      </c>
      <c r="G40" s="159">
        <v>0</v>
      </c>
      <c r="H40" s="166"/>
    </row>
    <row r="41" spans="2:8" ht="15.4" customHeight="1" x14ac:dyDescent="0.25">
      <c r="B41" s="134"/>
      <c r="C41" s="135" t="s">
        <v>202</v>
      </c>
      <c r="D41" s="162">
        <v>0</v>
      </c>
      <c r="E41" s="169">
        <v>0</v>
      </c>
      <c r="F41" s="169">
        <v>0</v>
      </c>
      <c r="G41" s="159">
        <v>0</v>
      </c>
      <c r="H41" s="166"/>
    </row>
    <row r="42" spans="2:8" ht="15.4" customHeight="1" x14ac:dyDescent="0.25">
      <c r="B42" s="134"/>
      <c r="C42" s="135" t="s">
        <v>132</v>
      </c>
      <c r="D42" s="162">
        <f>[2]Proforma!$J$89</f>
        <v>2540047.0099999998</v>
      </c>
      <c r="E42" s="169">
        <v>2725891.59</v>
      </c>
      <c r="F42" s="169">
        <v>2725891.59</v>
      </c>
      <c r="G42" s="159">
        <v>2725891.59</v>
      </c>
      <c r="H42" s="166"/>
    </row>
    <row r="43" spans="2:8" ht="15.4" customHeight="1" x14ac:dyDescent="0.25">
      <c r="B43" s="134"/>
      <c r="C43" s="135"/>
      <c r="D43" s="162"/>
      <c r="E43" s="169"/>
      <c r="F43" s="169"/>
      <c r="G43" s="159"/>
      <c r="H43" s="166"/>
    </row>
    <row r="44" spans="2:8" ht="15.4" customHeight="1" x14ac:dyDescent="0.25">
      <c r="B44" s="134"/>
      <c r="C44" s="135" t="s">
        <v>203</v>
      </c>
      <c r="D44" s="162">
        <f>[2]Proforma!$J$65</f>
        <v>3141753.4534577271</v>
      </c>
      <c r="E44" s="169">
        <v>1704641.781710871</v>
      </c>
      <c r="F44" s="169">
        <v>2021881.9491098544</v>
      </c>
      <c r="G44" s="159">
        <v>2552046.607623776</v>
      </c>
      <c r="H44" s="166"/>
    </row>
    <row r="45" spans="2:8" ht="15.4" customHeight="1" x14ac:dyDescent="0.25">
      <c r="B45" s="134"/>
      <c r="C45" s="135"/>
      <c r="D45" s="162"/>
      <c r="E45" s="169"/>
      <c r="F45" s="169"/>
      <c r="G45" s="159"/>
      <c r="H45" s="166"/>
    </row>
    <row r="46" spans="2:8" ht="15.4" customHeight="1" x14ac:dyDescent="0.25">
      <c r="B46" s="134"/>
      <c r="C46" s="135" t="s">
        <v>204</v>
      </c>
      <c r="D46" s="162">
        <f>[2]Proforma!$J$68</f>
        <v>168666.31214958231</v>
      </c>
      <c r="E46" s="169">
        <v>28627.910006500228</v>
      </c>
      <c r="F46" s="169">
        <v>28632.466956500226</v>
      </c>
      <c r="G46" s="159">
        <v>28638.192806500228</v>
      </c>
      <c r="H46" s="166"/>
    </row>
    <row r="47" spans="2:8" ht="15.4" customHeight="1" x14ac:dyDescent="0.25">
      <c r="B47" s="134"/>
      <c r="C47" s="135"/>
      <c r="D47" s="162"/>
      <c r="E47" s="169"/>
      <c r="F47" s="169"/>
      <c r="G47" s="159"/>
      <c r="H47" s="137"/>
    </row>
    <row r="48" spans="2:8" ht="15.4" customHeight="1" x14ac:dyDescent="0.25">
      <c r="B48" s="134"/>
      <c r="C48" s="135" t="s">
        <v>205</v>
      </c>
      <c r="D48" s="162"/>
      <c r="E48" s="169"/>
      <c r="F48" s="169"/>
      <c r="G48" s="159"/>
      <c r="H48" s="137"/>
    </row>
    <row r="49" spans="2:8" ht="15.4" customHeight="1" x14ac:dyDescent="0.25">
      <c r="B49" s="134"/>
      <c r="C49" s="135"/>
      <c r="D49" s="162"/>
      <c r="E49" s="169"/>
      <c r="F49" s="169"/>
      <c r="G49" s="159"/>
      <c r="H49" s="137"/>
    </row>
    <row r="50" spans="2:8" ht="15.4" customHeight="1" x14ac:dyDescent="0.25">
      <c r="B50" s="134"/>
      <c r="C50" s="135" t="s">
        <v>184</v>
      </c>
      <c r="D50" s="162"/>
      <c r="E50" s="169"/>
      <c r="F50" s="169"/>
      <c r="G50" s="159"/>
      <c r="H50" s="137"/>
    </row>
    <row r="51" spans="2:8" ht="15.4" customHeight="1" x14ac:dyDescent="0.25">
      <c r="B51" s="134"/>
      <c r="C51" s="135" t="s">
        <v>185</v>
      </c>
      <c r="D51" s="162"/>
      <c r="E51" s="169"/>
      <c r="F51" s="169"/>
      <c r="G51" s="159"/>
      <c r="H51" s="137"/>
    </row>
    <row r="52" spans="2:8" ht="15.4" customHeight="1" x14ac:dyDescent="0.25">
      <c r="B52" s="134"/>
      <c r="C52" s="154" t="s">
        <v>186</v>
      </c>
      <c r="D52" s="170"/>
      <c r="E52" s="169"/>
      <c r="F52" s="169"/>
      <c r="G52" s="159"/>
      <c r="H52" s="137"/>
    </row>
    <row r="53" spans="2:8" ht="15.4" customHeight="1" x14ac:dyDescent="0.25">
      <c r="B53" s="134"/>
      <c r="C53" s="154" t="s">
        <v>187</v>
      </c>
      <c r="D53" s="170"/>
      <c r="E53" s="170"/>
      <c r="F53" s="170"/>
      <c r="G53" s="159"/>
      <c r="H53" s="166"/>
    </row>
    <row r="54" spans="2:8" ht="15.4" customHeight="1" x14ac:dyDescent="0.25">
      <c r="B54" s="134"/>
      <c r="C54" s="154" t="s">
        <v>206</v>
      </c>
      <c r="D54" s="170"/>
      <c r="E54" s="170"/>
      <c r="F54" s="170"/>
      <c r="G54" s="159"/>
      <c r="H54" s="137"/>
    </row>
    <row r="55" spans="2:8" ht="15.4" customHeight="1" x14ac:dyDescent="0.25">
      <c r="B55" s="134"/>
      <c r="C55" s="135"/>
      <c r="D55" s="162"/>
      <c r="E55" s="169"/>
      <c r="F55" s="169"/>
      <c r="G55" s="159"/>
      <c r="H55" s="137"/>
    </row>
    <row r="56" spans="2:8" ht="15.4" customHeight="1" x14ac:dyDescent="0.25">
      <c r="B56" s="134"/>
      <c r="C56" s="135" t="s">
        <v>188</v>
      </c>
      <c r="D56" s="162"/>
      <c r="E56" s="169"/>
      <c r="F56" s="169"/>
      <c r="G56" s="159"/>
      <c r="H56" s="137"/>
    </row>
    <row r="57" spans="2:8" ht="15.4" customHeight="1" x14ac:dyDescent="0.25">
      <c r="B57" s="134"/>
      <c r="C57" s="154" t="s">
        <v>207</v>
      </c>
      <c r="D57" s="169"/>
      <c r="E57" s="169"/>
      <c r="F57" s="169"/>
      <c r="G57" s="159"/>
      <c r="H57" s="137"/>
    </row>
    <row r="58" spans="2:8" ht="15.4" customHeight="1" x14ac:dyDescent="0.25">
      <c r="B58" s="134"/>
      <c r="C58" s="154" t="s">
        <v>208</v>
      </c>
      <c r="D58" s="170"/>
      <c r="E58" s="169"/>
      <c r="F58" s="169"/>
      <c r="G58" s="159"/>
      <c r="H58" s="137"/>
    </row>
    <row r="59" spans="2:8" ht="15.4" customHeight="1" x14ac:dyDescent="0.25">
      <c r="B59" s="134"/>
      <c r="C59" s="154"/>
      <c r="D59" s="170"/>
      <c r="E59" s="169"/>
      <c r="F59" s="169"/>
      <c r="G59" s="159"/>
      <c r="H59" s="137"/>
    </row>
    <row r="60" spans="2:8" ht="15.4" customHeight="1" x14ac:dyDescent="0.25">
      <c r="B60" s="134"/>
      <c r="C60" s="154" t="s">
        <v>209</v>
      </c>
      <c r="D60" s="170"/>
      <c r="E60" s="169"/>
      <c r="F60" s="169"/>
      <c r="G60" s="159"/>
      <c r="H60" s="137"/>
    </row>
    <row r="61" spans="2:8" ht="15.4" customHeight="1" x14ac:dyDescent="0.25">
      <c r="B61" s="134"/>
      <c r="C61" s="154"/>
      <c r="D61" s="170"/>
      <c r="E61" s="169"/>
      <c r="F61" s="169"/>
      <c r="G61" s="159"/>
      <c r="H61" s="137"/>
    </row>
    <row r="62" spans="2:8" ht="15.4" customHeight="1" x14ac:dyDescent="0.25">
      <c r="B62" s="134"/>
      <c r="C62" s="135" t="s">
        <v>210</v>
      </c>
      <c r="D62" s="169">
        <f>SUM(D7:D46)</f>
        <v>193748740.33371589</v>
      </c>
      <c r="E62" s="169">
        <v>206597011.50545883</v>
      </c>
      <c r="F62" s="169">
        <v>205564136.3178283</v>
      </c>
      <c r="G62" s="159">
        <v>204397052.47695053</v>
      </c>
      <c r="H62" s="137"/>
    </row>
    <row r="63" spans="2:8" ht="15.4" customHeight="1" x14ac:dyDescent="0.25">
      <c r="B63" s="155"/>
      <c r="C63" s="156"/>
      <c r="D63" s="171"/>
      <c r="E63" s="172"/>
      <c r="F63" s="172"/>
      <c r="G63" s="173"/>
      <c r="H63" s="174"/>
    </row>
  </sheetData>
  <dataValidations count="1">
    <dataValidation allowBlank="1" showInputMessage="1" sqref="C30:D31 C34:D36" xr:uid="{F9F0F394-FE38-4889-845E-91DD2C4A166D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by School</vt:lpstr>
      <vt:lpstr>Factor Rates</vt:lpstr>
      <vt:lpstr>Factor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Lowe</cp:lastModifiedBy>
  <dcterms:created xsi:type="dcterms:W3CDTF">2023-10-18T08:49:55Z</dcterms:created>
  <dcterms:modified xsi:type="dcterms:W3CDTF">2023-10-30T12:58:52Z</dcterms:modified>
</cp:coreProperties>
</file>