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b39\Desktop\"/>
    </mc:Choice>
  </mc:AlternateContent>
  <xr:revisionPtr revIDLastSave="0" documentId="8_{FB6D7427-BCBD-4AD3-B440-E14E5090CD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llated" sheetId="14" r:id="rId1"/>
    <sheet name="Almondsbury" sheetId="15" r:id="rId2"/>
    <sheet name="Bitton" sheetId="20" r:id="rId3"/>
    <sheet name="Bradley Stoke" sheetId="1" r:id="rId4"/>
    <sheet name="Charlton Hayes" sheetId="17" r:id="rId5"/>
    <sheet name="Dodington" sheetId="2" r:id="rId6"/>
    <sheet name="Downend &amp; Bromley Heath" sheetId="3" r:id="rId7"/>
    <sheet name="Emersons Green" sheetId="4" r:id="rId8"/>
    <sheet name="Filton" sheetId="5" r:id="rId9"/>
    <sheet name="Frampton Cotterell" sheetId="6" r:id="rId10"/>
    <sheet name="Kingswood" sheetId="16" r:id="rId11"/>
    <sheet name="Pucklechurch" sheetId="19" r:id="rId12"/>
    <sheet name="Oldland" sheetId="7" r:id="rId13"/>
    <sheet name="Patchway" sheetId="8" r:id="rId14"/>
    <sheet name="Sodbury" sheetId="9" r:id="rId15"/>
    <sheet name="Staple Hill &amp; Mangotsfield" sheetId="18" r:id="rId16"/>
    <sheet name="Stoke Gifford" sheetId="10" r:id="rId17"/>
    <sheet name="Thornbury" sheetId="11" r:id="rId18"/>
    <sheet name="Winterbourne" sheetId="12" r:id="rId19"/>
    <sheet name="Yate" sheetId="13" r:id="rId20"/>
  </sheets>
  <definedNames>
    <definedName name="_Toc72545" localSheetId="0">Collated!$A$11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14" l="1"/>
  <c r="C108" i="14"/>
  <c r="C109" i="14"/>
  <c r="C110" i="14"/>
  <c r="C10" i="6"/>
  <c r="C84" i="14" s="1"/>
  <c r="C8" i="6"/>
  <c r="C82" i="14" s="1"/>
  <c r="C20" i="14"/>
  <c r="C18" i="14"/>
  <c r="C17" i="14"/>
  <c r="C16" i="14"/>
  <c r="C15" i="14"/>
  <c r="A21" i="14"/>
  <c r="A20" i="14"/>
  <c r="A19" i="14"/>
  <c r="A18" i="14"/>
  <c r="A17" i="14"/>
  <c r="A16" i="14"/>
  <c r="A15" i="14"/>
  <c r="C8" i="20"/>
  <c r="C10" i="20" s="1"/>
  <c r="C21" i="14" s="1"/>
  <c r="C8" i="16"/>
  <c r="C92" i="14" s="1"/>
  <c r="C8" i="9"/>
  <c r="C10" i="9" s="1"/>
  <c r="C131" i="14"/>
  <c r="C8" i="19"/>
  <c r="C10" i="19" s="1"/>
  <c r="C122" i="14" s="1"/>
  <c r="C8" i="8"/>
  <c r="C111" i="14" s="1"/>
  <c r="C8" i="7"/>
  <c r="C10" i="7" s="1"/>
  <c r="C104" i="14" s="1"/>
  <c r="C94" i="14"/>
  <c r="C10" i="5"/>
  <c r="C75" i="14" s="1"/>
  <c r="C8" i="5"/>
  <c r="C57" i="14"/>
  <c r="C8" i="2"/>
  <c r="C46" i="14" s="1"/>
  <c r="C8" i="17"/>
  <c r="C10" i="17" s="1"/>
  <c r="C39" i="14" s="1"/>
  <c r="C8" i="1"/>
  <c r="C28" i="14" s="1"/>
  <c r="C8" i="4"/>
  <c r="C64" i="14" s="1"/>
  <c r="C8" i="12"/>
  <c r="C10" i="12" s="1"/>
  <c r="C170" i="14" s="1"/>
  <c r="C117" i="14"/>
  <c r="C118" i="14"/>
  <c r="C119" i="14"/>
  <c r="C121" i="14"/>
  <c r="C116" i="14"/>
  <c r="C8" i="18"/>
  <c r="C140" i="14" s="1"/>
  <c r="C137" i="14"/>
  <c r="C138" i="14"/>
  <c r="C139" i="14"/>
  <c r="C141" i="14"/>
  <c r="C136" i="14"/>
  <c r="C8" i="15"/>
  <c r="C10" i="15" s="1"/>
  <c r="C11" i="14" s="1"/>
  <c r="C38" i="14"/>
  <c r="C34" i="14"/>
  <c r="C35" i="14"/>
  <c r="C36" i="14"/>
  <c r="C33" i="14"/>
  <c r="C8" i="10"/>
  <c r="C10" i="10" s="1"/>
  <c r="C152" i="14" s="1"/>
  <c r="C89" i="14"/>
  <c r="C90" i="14"/>
  <c r="C91" i="14"/>
  <c r="C93" i="14"/>
  <c r="C88" i="14"/>
  <c r="C6" i="14"/>
  <c r="C7" i="14"/>
  <c r="C8" i="14"/>
  <c r="C10" i="14"/>
  <c r="C5" i="14"/>
  <c r="C174" i="14"/>
  <c r="C175" i="14"/>
  <c r="C176" i="14"/>
  <c r="C177" i="14"/>
  <c r="C178" i="14"/>
  <c r="C179" i="14"/>
  <c r="C173" i="14"/>
  <c r="C165" i="14"/>
  <c r="C166" i="14"/>
  <c r="C167" i="14"/>
  <c r="C169" i="14"/>
  <c r="C164" i="14"/>
  <c r="C156" i="14"/>
  <c r="C157" i="14"/>
  <c r="C158" i="14"/>
  <c r="C159" i="14"/>
  <c r="C160" i="14"/>
  <c r="C155" i="14"/>
  <c r="C147" i="14"/>
  <c r="C148" i="14"/>
  <c r="C149" i="14"/>
  <c r="C151" i="14"/>
  <c r="C146" i="14"/>
  <c r="C128" i="14"/>
  <c r="C129" i="14"/>
  <c r="C130" i="14"/>
  <c r="C132" i="14"/>
  <c r="C127" i="14"/>
  <c r="C112" i="14"/>
  <c r="C99" i="14"/>
  <c r="C100" i="14"/>
  <c r="C101" i="14"/>
  <c r="C102" i="14"/>
  <c r="C103" i="14"/>
  <c r="C98" i="14"/>
  <c r="C79" i="14"/>
  <c r="C80" i="14"/>
  <c r="C81" i="14"/>
  <c r="C83" i="14"/>
  <c r="C78" i="14"/>
  <c r="C70" i="14"/>
  <c r="C71" i="14"/>
  <c r="C72" i="14"/>
  <c r="C73" i="14"/>
  <c r="C74" i="14"/>
  <c r="C69" i="14"/>
  <c r="C61" i="14"/>
  <c r="C62" i="14"/>
  <c r="C63" i="14"/>
  <c r="C65" i="14"/>
  <c r="C60" i="14"/>
  <c r="C52" i="14"/>
  <c r="C53" i="14"/>
  <c r="C54" i="14"/>
  <c r="C55" i="14"/>
  <c r="C56" i="14"/>
  <c r="C51" i="14"/>
  <c r="C43" i="14"/>
  <c r="C44" i="14"/>
  <c r="C45" i="14"/>
  <c r="C47" i="14"/>
  <c r="C42" i="14"/>
  <c r="C25" i="14"/>
  <c r="C26" i="14"/>
  <c r="C27" i="14"/>
  <c r="C29" i="14"/>
  <c r="C24" i="14"/>
  <c r="C161" i="14"/>
  <c r="C10" i="8" l="1"/>
  <c r="C113" i="14" s="1"/>
  <c r="C10" i="1"/>
  <c r="C30" i="14" s="1"/>
  <c r="C120" i="14"/>
  <c r="C10" i="2"/>
  <c r="C48" i="14" s="1"/>
  <c r="C168" i="14"/>
  <c r="C19" i="14"/>
  <c r="C37" i="14"/>
  <c r="C150" i="14"/>
  <c r="C133" i="14"/>
  <c r="C10" i="4"/>
  <c r="C66" i="14" s="1"/>
  <c r="C9" i="14"/>
  <c r="C10" i="18"/>
  <c r="C142" i="14" s="1"/>
</calcChain>
</file>

<file path=xl/sharedStrings.xml><?xml version="1.0" encoding="utf-8"?>
<sst xmlns="http://schemas.openxmlformats.org/spreadsheetml/2006/main" count="355" uniqueCount="53">
  <si>
    <t>Recreation</t>
  </si>
  <si>
    <t>Capital Projects</t>
  </si>
  <si>
    <t>Other Services</t>
  </si>
  <si>
    <t>Contingencies</t>
  </si>
  <si>
    <t>Balance Transfer</t>
  </si>
  <si>
    <t>TOTAL</t>
  </si>
  <si>
    <t>Bradley Stoke Town Council</t>
  </si>
  <si>
    <t>Dodington Parish Council</t>
  </si>
  <si>
    <t>Downend &amp; Bromley Heath Parish Council</t>
  </si>
  <si>
    <t>Emersons Green Town Council</t>
  </si>
  <si>
    <t>Filton Town Council</t>
  </si>
  <si>
    <t>Frampton Cotterell Parish Council</t>
  </si>
  <si>
    <t>Oldland Parish Council</t>
  </si>
  <si>
    <t>Patchway Town Council</t>
  </si>
  <si>
    <t>Sodbury Town Council</t>
  </si>
  <si>
    <t>Stoke Gifford Parish Council</t>
  </si>
  <si>
    <t>Thornbury Town Council</t>
  </si>
  <si>
    <t>Winterbourne Parish Council</t>
  </si>
  <si>
    <t>Yate Town Council</t>
  </si>
  <si>
    <t>Parish/Town Councils spending more than £140,000</t>
  </si>
  <si>
    <t>Almondsbury Parish Council</t>
  </si>
  <si>
    <t>Net Expenditure (£)</t>
  </si>
  <si>
    <t>`</t>
  </si>
  <si>
    <t>2024/25 Net Expenditure</t>
  </si>
  <si>
    <t>Kingswood Town Council</t>
  </si>
  <si>
    <t>Charlton Hayes Parish Council</t>
  </si>
  <si>
    <t>2025/26 Net Expenditure</t>
  </si>
  <si>
    <t>2025/26</t>
  </si>
  <si>
    <t>Staple Hill &amp; Mangotsfield Parish Council</t>
  </si>
  <si>
    <t>Pucklechurch Parish Council</t>
  </si>
  <si>
    <t>2026/27</t>
  </si>
  <si>
    <t>Almondsbury Parish Council Proposed Expenditure for 2026/27</t>
  </si>
  <si>
    <t>2026/27 Net Expenditure</t>
  </si>
  <si>
    <t>Bradley Stoke Town Council Proposed Expenditure for 2026/27</t>
  </si>
  <si>
    <t>Charlton Hayes Council Proposed Expenditure for 2026/27</t>
  </si>
  <si>
    <t>Dodington Parish Council Proposed Expenditure for 2026/27</t>
  </si>
  <si>
    <t>Downend &amp; Bromley Heath Parish Council Proposed Expenditure for 2026/27</t>
  </si>
  <si>
    <t>Emersons Green Town Council Proposed Expenditure for 2026/27</t>
  </si>
  <si>
    <t>Filton Town Council Proposed Expenditure for 2026/27</t>
  </si>
  <si>
    <t>Frampton Cotterell Parish Council Proposed Expenditure for 2026/27</t>
  </si>
  <si>
    <t>Kingswood Town Council Proposed Expenditure for 2026/27</t>
  </si>
  <si>
    <t>Oldland Parish Council Proposed Expenditure for 2026/27</t>
  </si>
  <si>
    <t>Patchway Town Council Proposed Expenditure for 2026/27</t>
  </si>
  <si>
    <t>Pucklechurch Parish Council Proposed Expenditure for 2026/27</t>
  </si>
  <si>
    <t>Sodbury Town Council Proposed Expenditure for 2026/27</t>
  </si>
  <si>
    <t>Staple Hill &amp; Mangotsfield Parish Council Proposed Expenditure for 2026/27</t>
  </si>
  <si>
    <t>Stoke Gifford Parish Council Proposed Expenditure for 2026/27</t>
  </si>
  <si>
    <t>Thornbury Town Council Proposed Expenditure for 2026/27</t>
  </si>
  <si>
    <t>Winterbourne Parish Council Proposed Expenditure for 2026/27</t>
  </si>
  <si>
    <t>Yate Town Council Proposed Expenditure for 2026/27</t>
  </si>
  <si>
    <t>Bitton Parish Council Proposed Expenditure for 2026/27</t>
  </si>
  <si>
    <t>N/A</t>
  </si>
  <si>
    <t>Bitton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</si>
</sst>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24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0" fillId="0" borderId="3" xfId="0" applyNumberFormat="1" applyBorder="1"/>
    <xf numFmtId="3" fontId="1" fillId="0" borderId="2" xfId="0" applyNumberFormat="1" applyFont="1" applyBorder="1"/>
    <xf numFmtId="3" fontId="0" fillId="2" borderId="1" xfId="0" applyNumberFormat="1" applyFill="1" applyBorder="1"/>
    <xf numFmtId="0" fontId="0" fillId="2" borderId="1" xfId="0" applyFill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0" xfId="0" applyFont="1"/>
    <xf numFmtId="3" fontId="5" fillId="0" borderId="0" xfId="0" applyNumberFormat="1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3" fontId="4" fillId="0" borderId="1" xfId="0" applyNumberFormat="1" applyFont="1" applyBorder="1" applyAlignment="1">
      <alignment horizontal="right" indent="1"/>
    </xf>
    <xf numFmtId="3" fontId="5" fillId="0" borderId="2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1"/>
    </xf>
    <xf numFmtId="0" fontId="5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3" fontId="0" fillId="0" borderId="0" xfId="0" applyNumberFormat="1"/>
    <xf numFmtId="0" fontId="7" fillId="0" borderId="5" xfId="0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0"/>
  <sheetViews>
    <sheetView tabSelected="1" workbookViewId="0">
      <selection activeCell="C107" sqref="C107:C110"/>
    </sheetView>
  </sheetViews>
  <sheetFormatPr defaultRowHeight="15" x14ac:dyDescent="0.25"/>
  <cols>
    <col min="1" max="1" width="25" customWidth="1"/>
    <col min="2" max="2" width="52.28515625" customWidth="1"/>
    <col min="3" max="3" width="27.140625" customWidth="1"/>
  </cols>
  <sheetData>
    <row r="1" spans="1:3" ht="30" x14ac:dyDescent="0.4">
      <c r="A1" s="12" t="s">
        <v>19</v>
      </c>
    </row>
    <row r="2" spans="1:3" ht="18.75" customHeight="1" x14ac:dyDescent="0.4">
      <c r="A2" s="12"/>
    </row>
    <row r="3" spans="1:3" ht="19.5" customHeight="1" x14ac:dyDescent="0.25">
      <c r="A3" s="10" t="s">
        <v>21</v>
      </c>
      <c r="B3" s="11"/>
      <c r="C3" s="10" t="s">
        <v>21</v>
      </c>
    </row>
    <row r="4" spans="1:3" ht="19.5" customHeight="1" x14ac:dyDescent="0.25">
      <c r="A4" s="21" t="s">
        <v>27</v>
      </c>
      <c r="B4" s="22" t="s">
        <v>20</v>
      </c>
      <c r="C4" s="21" t="s">
        <v>30</v>
      </c>
    </row>
    <row r="5" spans="1:3" ht="19.5" customHeight="1" x14ac:dyDescent="0.25">
      <c r="A5" s="18">
        <v>140000</v>
      </c>
      <c r="B5" s="15" t="s">
        <v>0</v>
      </c>
      <c r="C5" s="18">
        <f>Almondsbury!C4</f>
        <v>69700</v>
      </c>
    </row>
    <row r="6" spans="1:3" ht="21.75" customHeight="1" x14ac:dyDescent="0.25">
      <c r="A6" s="18">
        <v>0</v>
      </c>
      <c r="B6" s="15" t="s">
        <v>1</v>
      </c>
      <c r="C6" s="18">
        <f>Almondsbury!C5</f>
        <v>0</v>
      </c>
    </row>
    <row r="7" spans="1:3" ht="15" customHeight="1" x14ac:dyDescent="0.25">
      <c r="A7" s="18">
        <v>318080</v>
      </c>
      <c r="B7" s="15" t="s">
        <v>2</v>
      </c>
      <c r="C7" s="18">
        <f>Almondsbury!C6</f>
        <v>331050</v>
      </c>
    </row>
    <row r="8" spans="1:3" ht="19.5" customHeight="1" x14ac:dyDescent="0.25">
      <c r="A8" s="18">
        <v>0</v>
      </c>
      <c r="B8" s="15" t="s">
        <v>3</v>
      </c>
      <c r="C8" s="18">
        <f>Almondsbury!C7</f>
        <v>0</v>
      </c>
    </row>
    <row r="9" spans="1:3" ht="16.5" customHeight="1" thickBot="1" x14ac:dyDescent="0.3">
      <c r="A9" s="19">
        <v>458080</v>
      </c>
      <c r="B9" s="15"/>
      <c r="C9" s="19">
        <f>Almondsbury!C8</f>
        <v>400750</v>
      </c>
    </row>
    <row r="10" spans="1:3" ht="16.5" customHeight="1" thickTop="1" x14ac:dyDescent="0.25">
      <c r="A10" s="20">
        <v>-167465</v>
      </c>
      <c r="B10" s="15" t="s">
        <v>4</v>
      </c>
      <c r="C10" s="20">
        <f>Almondsbury!C9</f>
        <v>-96265</v>
      </c>
    </row>
    <row r="11" spans="1:3" ht="16.5" thickBot="1" x14ac:dyDescent="0.3">
      <c r="A11" s="19">
        <v>290615</v>
      </c>
      <c r="B11" s="11" t="s">
        <v>5</v>
      </c>
      <c r="C11" s="19">
        <f>Almondsbury!C10</f>
        <v>304485</v>
      </c>
    </row>
    <row r="12" spans="1:3" ht="16.5" thickTop="1" x14ac:dyDescent="0.25">
      <c r="A12" s="13"/>
      <c r="B12" s="17"/>
      <c r="C12" s="13"/>
    </row>
    <row r="13" spans="1:3" ht="15.75" x14ac:dyDescent="0.25">
      <c r="A13" s="10" t="s">
        <v>21</v>
      </c>
      <c r="B13" s="11"/>
      <c r="C13" s="10" t="s">
        <v>21</v>
      </c>
    </row>
    <row r="14" spans="1:3" ht="15.75" x14ac:dyDescent="0.25">
      <c r="A14" s="21" t="s">
        <v>27</v>
      </c>
      <c r="B14" s="22" t="s">
        <v>52</v>
      </c>
      <c r="C14" s="21" t="s">
        <v>30</v>
      </c>
    </row>
    <row r="15" spans="1:3" ht="15.75" x14ac:dyDescent="0.25">
      <c r="A15" s="18" t="str">
        <f>Bitton!A4</f>
        <v>N/A</v>
      </c>
      <c r="B15" s="15" t="s">
        <v>0</v>
      </c>
      <c r="C15" s="18">
        <f>Bitton!C4</f>
        <v>64600</v>
      </c>
    </row>
    <row r="16" spans="1:3" ht="15.75" x14ac:dyDescent="0.25">
      <c r="A16" s="18" t="str">
        <f>Bitton!A5</f>
        <v>N/A</v>
      </c>
      <c r="B16" s="15" t="s">
        <v>1</v>
      </c>
      <c r="C16" s="18">
        <f>Bitton!C5</f>
        <v>0</v>
      </c>
    </row>
    <row r="17" spans="1:3" ht="15.75" x14ac:dyDescent="0.25">
      <c r="A17" s="18" t="str">
        <f>Bitton!A6</f>
        <v>N/A</v>
      </c>
      <c r="B17" s="15" t="s">
        <v>2</v>
      </c>
      <c r="C17" s="18">
        <f>Bitton!C6</f>
        <v>106750</v>
      </c>
    </row>
    <row r="18" spans="1:3" ht="15.75" x14ac:dyDescent="0.25">
      <c r="A18" s="18" t="str">
        <f>Bitton!A7</f>
        <v>N/A</v>
      </c>
      <c r="B18" s="15" t="s">
        <v>3</v>
      </c>
      <c r="C18" s="18">
        <f>Bitton!C7</f>
        <v>0</v>
      </c>
    </row>
    <row r="19" spans="1:3" ht="16.5" thickBot="1" x14ac:dyDescent="0.3">
      <c r="A19" s="19" t="str">
        <f>Bitton!A8</f>
        <v>N/A</v>
      </c>
      <c r="B19" s="15"/>
      <c r="C19" s="19">
        <f>Bitton!C8</f>
        <v>171350</v>
      </c>
    </row>
    <row r="20" spans="1:3" ht="16.5" thickTop="1" x14ac:dyDescent="0.25">
      <c r="A20" s="20" t="str">
        <f>Bitton!A9</f>
        <v>N/A</v>
      </c>
      <c r="B20" s="15" t="s">
        <v>4</v>
      </c>
      <c r="C20" s="20">
        <f>Bitton!C9</f>
        <v>0</v>
      </c>
    </row>
    <row r="21" spans="1:3" ht="16.5" thickBot="1" x14ac:dyDescent="0.3">
      <c r="A21" s="19" t="str">
        <f>Bitton!A10</f>
        <v>N/A</v>
      </c>
      <c r="B21" s="11" t="s">
        <v>5</v>
      </c>
      <c r="C21" s="19">
        <f>Bitton!C10</f>
        <v>171350</v>
      </c>
    </row>
    <row r="22" spans="1:3" ht="16.5" thickTop="1" x14ac:dyDescent="0.25">
      <c r="A22" s="13"/>
      <c r="B22" s="17"/>
      <c r="C22" s="13"/>
    </row>
    <row r="23" spans="1:3" ht="15.75" x14ac:dyDescent="0.25">
      <c r="A23" s="21" t="s">
        <v>27</v>
      </c>
      <c r="B23" s="22" t="s">
        <v>6</v>
      </c>
      <c r="C23" s="21" t="s">
        <v>30</v>
      </c>
    </row>
    <row r="24" spans="1:3" ht="15.75" x14ac:dyDescent="0.25">
      <c r="A24" s="18">
        <v>850000</v>
      </c>
      <c r="B24" s="15" t="s">
        <v>0</v>
      </c>
      <c r="C24" s="18">
        <f>'Bradley Stoke'!C4</f>
        <v>778971</v>
      </c>
    </row>
    <row r="25" spans="1:3" ht="15.75" x14ac:dyDescent="0.25">
      <c r="A25" s="18">
        <v>236097</v>
      </c>
      <c r="B25" s="15" t="s">
        <v>1</v>
      </c>
      <c r="C25" s="18">
        <f>'Bradley Stoke'!C5</f>
        <v>159394</v>
      </c>
    </row>
    <row r="26" spans="1:3" ht="15.75" x14ac:dyDescent="0.25">
      <c r="A26" s="18">
        <v>1113167</v>
      </c>
      <c r="B26" s="15" t="s">
        <v>2</v>
      </c>
      <c r="C26" s="18">
        <f>'Bradley Stoke'!C6</f>
        <v>1097610</v>
      </c>
    </row>
    <row r="27" spans="1:3" ht="15.75" x14ac:dyDescent="0.25">
      <c r="A27" s="18">
        <v>57082</v>
      </c>
      <c r="B27" s="15" t="s">
        <v>3</v>
      </c>
      <c r="C27" s="18">
        <f>'Bradley Stoke'!C7</f>
        <v>59228</v>
      </c>
    </row>
    <row r="28" spans="1:3" ht="16.5" thickBot="1" x14ac:dyDescent="0.3">
      <c r="A28" s="19">
        <v>2256346</v>
      </c>
      <c r="B28" s="15"/>
      <c r="C28" s="19">
        <f>'Bradley Stoke'!C8</f>
        <v>2095203</v>
      </c>
    </row>
    <row r="29" spans="1:3" ht="16.5" thickTop="1" x14ac:dyDescent="0.25">
      <c r="A29" s="20">
        <v>-1353132</v>
      </c>
      <c r="B29" s="15" t="s">
        <v>4</v>
      </c>
      <c r="C29" s="20">
        <f>'Bradley Stoke'!C9</f>
        <v>-1141115</v>
      </c>
    </row>
    <row r="30" spans="1:3" ht="16.5" thickBot="1" x14ac:dyDescent="0.3">
      <c r="A30" s="19">
        <v>903214</v>
      </c>
      <c r="B30" s="11" t="s">
        <v>5</v>
      </c>
      <c r="C30" s="19">
        <f>'Bradley Stoke'!C10</f>
        <v>954088</v>
      </c>
    </row>
    <row r="31" spans="1:3" ht="16.5" thickTop="1" x14ac:dyDescent="0.25">
      <c r="A31" s="13"/>
      <c r="B31" s="17"/>
      <c r="C31" s="13"/>
    </row>
    <row r="32" spans="1:3" ht="15.75" x14ac:dyDescent="0.25">
      <c r="A32" s="21" t="s">
        <v>27</v>
      </c>
      <c r="B32" s="22" t="s">
        <v>25</v>
      </c>
      <c r="C32" s="21" t="s">
        <v>30</v>
      </c>
    </row>
    <row r="33" spans="1:3" ht="15.75" x14ac:dyDescent="0.25">
      <c r="A33" s="18">
        <v>98106</v>
      </c>
      <c r="B33" s="15" t="s">
        <v>0</v>
      </c>
      <c r="C33" s="18">
        <f>'Charlton Hayes'!C4</f>
        <v>67150.156000000003</v>
      </c>
    </row>
    <row r="34" spans="1:3" ht="15.75" x14ac:dyDescent="0.25">
      <c r="A34" s="18">
        <v>109600</v>
      </c>
      <c r="B34" s="15" t="s">
        <v>1</v>
      </c>
      <c r="C34" s="18">
        <f>'Charlton Hayes'!C5</f>
        <v>15000</v>
      </c>
    </row>
    <row r="35" spans="1:3" ht="15.75" x14ac:dyDescent="0.25">
      <c r="A35" s="18">
        <v>0</v>
      </c>
      <c r="B35" s="15" t="s">
        <v>2</v>
      </c>
      <c r="C35" s="18">
        <f>'Charlton Hayes'!C6</f>
        <v>153545.41599999997</v>
      </c>
    </row>
    <row r="36" spans="1:3" ht="15.75" x14ac:dyDescent="0.25">
      <c r="A36" s="18">
        <v>30000</v>
      </c>
      <c r="B36" s="15" t="s">
        <v>3</v>
      </c>
      <c r="C36" s="18">
        <f>'Charlton Hayes'!C7</f>
        <v>30000</v>
      </c>
    </row>
    <row r="37" spans="1:3" ht="16.5" thickBot="1" x14ac:dyDescent="0.3">
      <c r="A37" s="19">
        <v>237706</v>
      </c>
      <c r="B37" s="15"/>
      <c r="C37" s="19">
        <f>SUM(C33:C36)</f>
        <v>265695.57199999999</v>
      </c>
    </row>
    <row r="38" spans="1:3" ht="16.5" thickTop="1" x14ac:dyDescent="0.25">
      <c r="A38" s="20">
        <v>0</v>
      </c>
      <c r="B38" s="15" t="s">
        <v>4</v>
      </c>
      <c r="C38" s="20">
        <f>'Charlton Hayes'!C9</f>
        <v>0</v>
      </c>
    </row>
    <row r="39" spans="1:3" ht="16.5" thickBot="1" x14ac:dyDescent="0.3">
      <c r="A39" s="30">
        <v>237706</v>
      </c>
      <c r="B39" s="11" t="s">
        <v>5</v>
      </c>
      <c r="C39" s="19">
        <f>'Charlton Hayes'!C10</f>
        <v>265695.57199999999</v>
      </c>
    </row>
    <row r="40" spans="1:3" ht="16.5" thickTop="1" x14ac:dyDescent="0.25">
      <c r="A40" s="13"/>
      <c r="B40" s="17"/>
      <c r="C40" s="13"/>
    </row>
    <row r="41" spans="1:3" ht="15.75" x14ac:dyDescent="0.25">
      <c r="A41" s="21" t="s">
        <v>27</v>
      </c>
      <c r="B41" s="22" t="s">
        <v>7</v>
      </c>
      <c r="C41" s="21" t="s">
        <v>30</v>
      </c>
    </row>
    <row r="42" spans="1:3" ht="15.75" x14ac:dyDescent="0.25">
      <c r="A42" s="18">
        <v>130098</v>
      </c>
      <c r="B42" s="15" t="s">
        <v>0</v>
      </c>
      <c r="C42" s="18">
        <f>Dodington!C4</f>
        <v>161700</v>
      </c>
    </row>
    <row r="43" spans="1:3" ht="15.75" x14ac:dyDescent="0.25">
      <c r="A43" s="18">
        <v>0</v>
      </c>
      <c r="B43" s="15" t="s">
        <v>1</v>
      </c>
      <c r="C43" s="18">
        <f>Dodington!C5</f>
        <v>0</v>
      </c>
    </row>
    <row r="44" spans="1:3" ht="15.75" x14ac:dyDescent="0.25">
      <c r="A44" s="18">
        <v>280501</v>
      </c>
      <c r="B44" s="15" t="s">
        <v>2</v>
      </c>
      <c r="C44" s="18">
        <f>Dodington!C6</f>
        <v>303210</v>
      </c>
    </row>
    <row r="45" spans="1:3" ht="15.75" x14ac:dyDescent="0.25">
      <c r="A45" s="18">
        <v>10000</v>
      </c>
      <c r="B45" s="15" t="s">
        <v>3</v>
      </c>
      <c r="C45" s="18">
        <f>Dodington!C7</f>
        <v>0</v>
      </c>
    </row>
    <row r="46" spans="1:3" ht="16.5" thickBot="1" x14ac:dyDescent="0.3">
      <c r="A46" s="19">
        <v>420599</v>
      </c>
      <c r="B46" s="15"/>
      <c r="C46" s="19">
        <f>Dodington!C8</f>
        <v>464910</v>
      </c>
    </row>
    <row r="47" spans="1:3" ht="16.5" thickTop="1" x14ac:dyDescent="0.25">
      <c r="A47" s="20">
        <v>0</v>
      </c>
      <c r="B47" s="15" t="s">
        <v>4</v>
      </c>
      <c r="C47" s="20">
        <f>Dodington!C9</f>
        <v>0</v>
      </c>
    </row>
    <row r="48" spans="1:3" ht="16.5" thickBot="1" x14ac:dyDescent="0.3">
      <c r="A48" s="19">
        <v>420599</v>
      </c>
      <c r="B48" s="11" t="s">
        <v>5</v>
      </c>
      <c r="C48" s="19">
        <f>Dodington!C10</f>
        <v>464910</v>
      </c>
    </row>
    <row r="49" spans="1:3" ht="16.5" thickTop="1" x14ac:dyDescent="0.25">
      <c r="A49" s="13"/>
      <c r="B49" s="14"/>
      <c r="C49" s="13"/>
    </row>
    <row r="50" spans="1:3" ht="15.75" x14ac:dyDescent="0.25">
      <c r="A50" s="21" t="s">
        <v>27</v>
      </c>
      <c r="B50" s="23" t="s">
        <v>8</v>
      </c>
      <c r="C50" s="21" t="s">
        <v>30</v>
      </c>
    </row>
    <row r="51" spans="1:3" ht="15.75" x14ac:dyDescent="0.25">
      <c r="A51" s="18">
        <v>135425</v>
      </c>
      <c r="B51" s="15" t="s">
        <v>0</v>
      </c>
      <c r="C51" s="18">
        <f>'Downend &amp; Bromley Heath'!C4</f>
        <v>113618</v>
      </c>
    </row>
    <row r="52" spans="1:3" ht="15.75" x14ac:dyDescent="0.25">
      <c r="A52" s="18">
        <v>334300</v>
      </c>
      <c r="B52" s="15" t="s">
        <v>1</v>
      </c>
      <c r="C52" s="18">
        <f>'Downend &amp; Bromley Heath'!C5</f>
        <v>0</v>
      </c>
    </row>
    <row r="53" spans="1:3" ht="15.75" x14ac:dyDescent="0.25">
      <c r="A53" s="18">
        <v>275000</v>
      </c>
      <c r="B53" s="15" t="s">
        <v>2</v>
      </c>
      <c r="C53" s="18">
        <f>'Downend &amp; Bromley Heath'!C6</f>
        <v>300000</v>
      </c>
    </row>
    <row r="54" spans="1:3" ht="15.75" x14ac:dyDescent="0.25">
      <c r="A54" s="18">
        <v>0</v>
      </c>
      <c r="B54" s="16" t="s">
        <v>3</v>
      </c>
      <c r="C54" s="18">
        <f>'Downend &amp; Bromley Heath'!C7</f>
        <v>289454</v>
      </c>
    </row>
    <row r="55" spans="1:3" ht="16.5" thickBot="1" x14ac:dyDescent="0.3">
      <c r="A55" s="19">
        <v>744725</v>
      </c>
      <c r="B55" s="15"/>
      <c r="C55" s="19">
        <f>'Downend &amp; Bromley Heath'!C8</f>
        <v>703072</v>
      </c>
    </row>
    <row r="56" spans="1:3" ht="16.5" thickTop="1" x14ac:dyDescent="0.25">
      <c r="A56" s="20">
        <v>-425000</v>
      </c>
      <c r="B56" s="15" t="s">
        <v>4</v>
      </c>
      <c r="C56" s="20">
        <f>'Downend &amp; Bromley Heath'!C9</f>
        <v>-367384</v>
      </c>
    </row>
    <row r="57" spans="1:3" ht="16.5" thickBot="1" x14ac:dyDescent="0.3">
      <c r="A57" s="19">
        <v>319725</v>
      </c>
      <c r="B57" s="11" t="s">
        <v>5</v>
      </c>
      <c r="C57" s="19">
        <f>'Downend &amp; Bromley Heath'!C10</f>
        <v>335688</v>
      </c>
    </row>
    <row r="58" spans="1:3" ht="16.5" thickTop="1" x14ac:dyDescent="0.25">
      <c r="A58" s="13"/>
      <c r="B58" s="14"/>
      <c r="C58" s="13"/>
    </row>
    <row r="59" spans="1:3" ht="15.75" x14ac:dyDescent="0.25">
      <c r="A59" s="21" t="s">
        <v>27</v>
      </c>
      <c r="B59" s="22" t="s">
        <v>9</v>
      </c>
      <c r="C59" s="21" t="s">
        <v>30</v>
      </c>
    </row>
    <row r="60" spans="1:3" ht="15.75" x14ac:dyDescent="0.25">
      <c r="A60" s="18">
        <v>518095.6</v>
      </c>
      <c r="B60" s="15" t="s">
        <v>0</v>
      </c>
      <c r="C60" s="18">
        <f>'Emersons Green'!C4</f>
        <v>479609</v>
      </c>
    </row>
    <row r="61" spans="1:3" ht="15.75" x14ac:dyDescent="0.25">
      <c r="A61" s="18">
        <v>0</v>
      </c>
      <c r="B61" s="15" t="s">
        <v>1</v>
      </c>
      <c r="C61" s="18">
        <f>'Emersons Green'!C5</f>
        <v>0</v>
      </c>
    </row>
    <row r="62" spans="1:3" ht="15.75" x14ac:dyDescent="0.25">
      <c r="A62" s="18">
        <v>298006.40000000002</v>
      </c>
      <c r="B62" s="15" t="s">
        <v>2</v>
      </c>
      <c r="C62" s="18">
        <f>'Emersons Green'!C6</f>
        <v>583205</v>
      </c>
    </row>
    <row r="63" spans="1:3" ht="15.75" x14ac:dyDescent="0.25">
      <c r="A63" s="18">
        <v>0</v>
      </c>
      <c r="B63" s="15" t="s">
        <v>3</v>
      </c>
      <c r="C63" s="18">
        <f>'Emersons Green'!C7</f>
        <v>0</v>
      </c>
    </row>
    <row r="64" spans="1:3" ht="16.5" thickBot="1" x14ac:dyDescent="0.3">
      <c r="A64" s="19">
        <v>816102</v>
      </c>
      <c r="B64" s="15"/>
      <c r="C64" s="19">
        <f>'Emersons Green'!C8</f>
        <v>1062814</v>
      </c>
    </row>
    <row r="65" spans="1:3" ht="16.5" thickTop="1" x14ac:dyDescent="0.25">
      <c r="A65" s="20">
        <v>-200987</v>
      </c>
      <c r="B65" s="15" t="s">
        <v>4</v>
      </c>
      <c r="C65" s="20">
        <f>'Emersons Green'!C9</f>
        <v>-184029</v>
      </c>
    </row>
    <row r="66" spans="1:3" ht="16.5" thickBot="1" x14ac:dyDescent="0.3">
      <c r="A66" s="19">
        <v>615115</v>
      </c>
      <c r="B66" s="11" t="s">
        <v>5</v>
      </c>
      <c r="C66" s="19">
        <f>'Emersons Green'!C10</f>
        <v>878785</v>
      </c>
    </row>
    <row r="67" spans="1:3" ht="16.5" thickTop="1" x14ac:dyDescent="0.25">
      <c r="A67" s="13"/>
      <c r="B67" s="14"/>
      <c r="C67" s="13"/>
    </row>
    <row r="68" spans="1:3" ht="15.75" x14ac:dyDescent="0.25">
      <c r="A68" s="21" t="s">
        <v>27</v>
      </c>
      <c r="B68" s="22" t="s">
        <v>10</v>
      </c>
      <c r="C68" s="21" t="s">
        <v>30</v>
      </c>
    </row>
    <row r="69" spans="1:3" ht="15.75" x14ac:dyDescent="0.25">
      <c r="A69" s="18">
        <v>173525</v>
      </c>
      <c r="B69" s="15" t="s">
        <v>0</v>
      </c>
      <c r="C69" s="18">
        <f>Filton!C4</f>
        <v>90000</v>
      </c>
    </row>
    <row r="70" spans="1:3" ht="15.75" x14ac:dyDescent="0.25">
      <c r="A70" s="18">
        <v>299596</v>
      </c>
      <c r="B70" s="15" t="s">
        <v>1</v>
      </c>
      <c r="C70" s="18">
        <f>Filton!C5</f>
        <v>1412750</v>
      </c>
    </row>
    <row r="71" spans="1:3" ht="15.75" x14ac:dyDescent="0.25">
      <c r="A71" s="18">
        <v>505402</v>
      </c>
      <c r="B71" s="15" t="s">
        <v>2</v>
      </c>
      <c r="C71" s="18">
        <f>Filton!C6</f>
        <v>595250</v>
      </c>
    </row>
    <row r="72" spans="1:3" ht="15.75" x14ac:dyDescent="0.25">
      <c r="A72" s="18">
        <v>0</v>
      </c>
      <c r="B72" s="15" t="s">
        <v>3</v>
      </c>
      <c r="C72" s="18">
        <f>Filton!C7</f>
        <v>278000</v>
      </c>
    </row>
    <row r="73" spans="1:3" ht="16.5" thickBot="1" x14ac:dyDescent="0.3">
      <c r="A73" s="19">
        <v>978523</v>
      </c>
      <c r="B73" s="15"/>
      <c r="C73" s="19">
        <f>Filton!C8</f>
        <v>2376000</v>
      </c>
    </row>
    <row r="74" spans="1:3" ht="16.5" thickTop="1" x14ac:dyDescent="0.25">
      <c r="A74" s="20">
        <v>0</v>
      </c>
      <c r="B74" s="15" t="s">
        <v>4</v>
      </c>
      <c r="C74" s="20">
        <f>Filton!C9</f>
        <v>-1334400</v>
      </c>
    </row>
    <row r="75" spans="1:3" ht="16.5" thickBot="1" x14ac:dyDescent="0.3">
      <c r="A75" s="19">
        <v>978523</v>
      </c>
      <c r="B75" s="11" t="s">
        <v>5</v>
      </c>
      <c r="C75" s="19">
        <f>Filton!C10</f>
        <v>1041600</v>
      </c>
    </row>
    <row r="76" spans="1:3" ht="16.5" thickTop="1" x14ac:dyDescent="0.25">
      <c r="A76" s="13"/>
      <c r="B76" s="14"/>
      <c r="C76" s="13"/>
    </row>
    <row r="77" spans="1:3" ht="15.75" x14ac:dyDescent="0.25">
      <c r="A77" s="21" t="s">
        <v>27</v>
      </c>
      <c r="B77" s="22" t="s">
        <v>11</v>
      </c>
      <c r="C77" s="21" t="s">
        <v>30</v>
      </c>
    </row>
    <row r="78" spans="1:3" ht="15.75" x14ac:dyDescent="0.25">
      <c r="A78" s="18">
        <v>71427</v>
      </c>
      <c r="B78" s="15" t="s">
        <v>0</v>
      </c>
      <c r="C78" s="18">
        <f>'Frampton Cotterell'!C4</f>
        <v>86132</v>
      </c>
    </row>
    <row r="79" spans="1:3" ht="15.75" x14ac:dyDescent="0.25">
      <c r="A79" s="18">
        <v>30000</v>
      </c>
      <c r="B79" s="15" t="s">
        <v>1</v>
      </c>
      <c r="C79" s="18">
        <f>'Frampton Cotterell'!C5</f>
        <v>40000</v>
      </c>
    </row>
    <row r="80" spans="1:3" ht="15.75" x14ac:dyDescent="0.25">
      <c r="A80" s="18">
        <v>343265</v>
      </c>
      <c r="B80" s="15" t="s">
        <v>2</v>
      </c>
      <c r="C80" s="18">
        <f>'Frampton Cotterell'!C6</f>
        <v>356359</v>
      </c>
    </row>
    <row r="81" spans="1:3" ht="15.75" x14ac:dyDescent="0.25">
      <c r="A81" s="18">
        <v>0</v>
      </c>
      <c r="B81" s="15" t="s">
        <v>3</v>
      </c>
      <c r="C81" s="18">
        <f>'Frampton Cotterell'!C7</f>
        <v>0</v>
      </c>
    </row>
    <row r="82" spans="1:3" ht="16.5" thickBot="1" x14ac:dyDescent="0.3">
      <c r="A82" s="19">
        <v>444692</v>
      </c>
      <c r="B82" s="15"/>
      <c r="C82" s="19">
        <f>'Frampton Cotterell'!C8</f>
        <v>482491</v>
      </c>
    </row>
    <row r="83" spans="1:3" ht="16.5" thickTop="1" x14ac:dyDescent="0.25">
      <c r="A83" s="20">
        <v>0</v>
      </c>
      <c r="B83" s="15" t="s">
        <v>4</v>
      </c>
      <c r="C83" s="20">
        <f>'Frampton Cotterell'!C9</f>
        <v>0</v>
      </c>
    </row>
    <row r="84" spans="1:3" ht="16.5" thickBot="1" x14ac:dyDescent="0.3">
      <c r="A84" s="19">
        <v>444692</v>
      </c>
      <c r="B84" s="11" t="s">
        <v>5</v>
      </c>
      <c r="C84" s="19">
        <f>'Frampton Cotterell'!C10</f>
        <v>482491</v>
      </c>
    </row>
    <row r="85" spans="1:3" ht="16.5" thickTop="1" x14ac:dyDescent="0.25">
      <c r="A85" s="13"/>
      <c r="B85" s="14"/>
      <c r="C85" s="13"/>
    </row>
    <row r="86" spans="1:3" ht="15.75" x14ac:dyDescent="0.25">
      <c r="A86" s="13"/>
      <c r="B86" s="14"/>
      <c r="C86" s="13"/>
    </row>
    <row r="87" spans="1:3" ht="15.75" x14ac:dyDescent="0.25">
      <c r="A87" s="21" t="s">
        <v>27</v>
      </c>
      <c r="B87" s="22" t="s">
        <v>24</v>
      </c>
      <c r="C87" s="21" t="s">
        <v>30</v>
      </c>
    </row>
    <row r="88" spans="1:3" ht="15.75" x14ac:dyDescent="0.25">
      <c r="A88" s="18">
        <v>239300</v>
      </c>
      <c r="B88" s="15" t="s">
        <v>0</v>
      </c>
      <c r="C88" s="18">
        <f>Kingswood!C4</f>
        <v>272000</v>
      </c>
    </row>
    <row r="89" spans="1:3" ht="15.75" x14ac:dyDescent="0.25">
      <c r="A89" s="18">
        <v>237345</v>
      </c>
      <c r="B89" s="15" t="s">
        <v>1</v>
      </c>
      <c r="C89" s="18">
        <f>Kingswood!C5</f>
        <v>222000</v>
      </c>
    </row>
    <row r="90" spans="1:3" ht="15.75" x14ac:dyDescent="0.25">
      <c r="A90" s="18">
        <v>353691</v>
      </c>
      <c r="B90" s="15" t="s">
        <v>2</v>
      </c>
      <c r="C90" s="18">
        <f>Kingswood!C6</f>
        <v>356325</v>
      </c>
    </row>
    <row r="91" spans="1:3" ht="15.75" x14ac:dyDescent="0.25">
      <c r="A91" s="18">
        <v>0</v>
      </c>
      <c r="B91" s="15" t="s">
        <v>3</v>
      </c>
      <c r="C91" s="18">
        <f>Kingswood!C7</f>
        <v>0</v>
      </c>
    </row>
    <row r="92" spans="1:3" ht="16.5" thickBot="1" x14ac:dyDescent="0.3">
      <c r="A92" s="19">
        <v>830336</v>
      </c>
      <c r="B92" s="15"/>
      <c r="C92" s="19">
        <f>Kingswood!C8</f>
        <v>850325</v>
      </c>
    </row>
    <row r="93" spans="1:3" ht="16.5" thickTop="1" x14ac:dyDescent="0.25">
      <c r="A93" s="20">
        <v>0</v>
      </c>
      <c r="B93" s="15" t="s">
        <v>4</v>
      </c>
      <c r="C93" s="20">
        <f>Kingswood!C9</f>
        <v>0</v>
      </c>
    </row>
    <row r="94" spans="1:3" ht="16.5" thickBot="1" x14ac:dyDescent="0.3">
      <c r="A94" s="19">
        <v>830336</v>
      </c>
      <c r="B94" s="11" t="s">
        <v>5</v>
      </c>
      <c r="C94" s="19">
        <f>Kingswood!C10</f>
        <v>850325</v>
      </c>
    </row>
    <row r="95" spans="1:3" ht="16.5" thickTop="1" x14ac:dyDescent="0.25">
      <c r="A95" s="13"/>
      <c r="B95" s="14"/>
      <c r="C95" s="13"/>
    </row>
    <row r="96" spans="1:3" ht="15.75" x14ac:dyDescent="0.25">
      <c r="A96" s="13"/>
      <c r="B96" s="14"/>
      <c r="C96" s="13"/>
    </row>
    <row r="97" spans="1:3" ht="15.75" x14ac:dyDescent="0.25">
      <c r="A97" s="21" t="s">
        <v>27</v>
      </c>
      <c r="B97" s="22" t="s">
        <v>12</v>
      </c>
      <c r="C97" s="21" t="s">
        <v>30</v>
      </c>
    </row>
    <row r="98" spans="1:3" ht="15.75" x14ac:dyDescent="0.25">
      <c r="A98" s="18">
        <v>109227</v>
      </c>
      <c r="B98" s="15" t="s">
        <v>0</v>
      </c>
      <c r="C98" s="18">
        <f>Oldland!C4</f>
        <v>116973</v>
      </c>
    </row>
    <row r="99" spans="1:3" ht="15.75" x14ac:dyDescent="0.25">
      <c r="A99" s="18">
        <v>0</v>
      </c>
      <c r="B99" s="15" t="s">
        <v>1</v>
      </c>
      <c r="C99" s="18">
        <f>Oldland!C5</f>
        <v>0</v>
      </c>
    </row>
    <row r="100" spans="1:3" ht="15.75" x14ac:dyDescent="0.25">
      <c r="A100" s="18">
        <v>99958</v>
      </c>
      <c r="B100" s="15" t="s">
        <v>2</v>
      </c>
      <c r="C100" s="18">
        <f>Oldland!C6</f>
        <v>118220</v>
      </c>
    </row>
    <row r="101" spans="1:3" ht="15.75" x14ac:dyDescent="0.25">
      <c r="A101" s="18">
        <v>2000</v>
      </c>
      <c r="B101" s="15" t="s">
        <v>3</v>
      </c>
      <c r="C101" s="18">
        <f>Oldland!C7</f>
        <v>2500</v>
      </c>
    </row>
    <row r="102" spans="1:3" ht="16.5" thickBot="1" x14ac:dyDescent="0.3">
      <c r="A102" s="19">
        <v>211185</v>
      </c>
      <c r="B102" s="15"/>
      <c r="C102" s="19">
        <f>Oldland!C8</f>
        <v>237693</v>
      </c>
    </row>
    <row r="103" spans="1:3" ht="16.5" thickTop="1" x14ac:dyDescent="0.25">
      <c r="A103" s="20">
        <v>0</v>
      </c>
      <c r="B103" s="15" t="s">
        <v>4</v>
      </c>
      <c r="C103" s="20">
        <f>Oldland!C9</f>
        <v>0</v>
      </c>
    </row>
    <row r="104" spans="1:3" ht="16.5" thickBot="1" x14ac:dyDescent="0.3">
      <c r="A104" s="19">
        <v>211185</v>
      </c>
      <c r="B104" s="11" t="s">
        <v>5</v>
      </c>
      <c r="C104" s="19">
        <f>Oldland!C10</f>
        <v>237693</v>
      </c>
    </row>
    <row r="105" spans="1:3" ht="16.5" thickTop="1" x14ac:dyDescent="0.25">
      <c r="A105" s="13"/>
      <c r="B105" s="14"/>
      <c r="C105" s="13"/>
    </row>
    <row r="106" spans="1:3" ht="15.75" x14ac:dyDescent="0.25">
      <c r="A106" s="21" t="s">
        <v>27</v>
      </c>
      <c r="B106" s="22" t="s">
        <v>13</v>
      </c>
      <c r="C106" s="21" t="s">
        <v>30</v>
      </c>
    </row>
    <row r="107" spans="1:3" ht="15.75" x14ac:dyDescent="0.25">
      <c r="A107" s="18">
        <v>80436</v>
      </c>
      <c r="B107" s="15" t="s">
        <v>0</v>
      </c>
      <c r="C107" s="18">
        <f>Patchway!C4</f>
        <v>67289</v>
      </c>
    </row>
    <row r="108" spans="1:3" ht="15.75" x14ac:dyDescent="0.25">
      <c r="A108" s="18">
        <v>117130</v>
      </c>
      <c r="B108" s="15" t="s">
        <v>1</v>
      </c>
      <c r="C108" s="18">
        <f>Patchway!C5</f>
        <v>49703</v>
      </c>
    </row>
    <row r="109" spans="1:3" ht="15.75" x14ac:dyDescent="0.25">
      <c r="A109" s="18">
        <v>343893</v>
      </c>
      <c r="B109" s="15" t="s">
        <v>2</v>
      </c>
      <c r="C109" s="18">
        <f>Patchway!C6</f>
        <v>366418</v>
      </c>
    </row>
    <row r="110" spans="1:3" ht="15.75" x14ac:dyDescent="0.25">
      <c r="A110" s="18">
        <v>0</v>
      </c>
      <c r="B110" s="15" t="s">
        <v>3</v>
      </c>
      <c r="C110" s="18">
        <f>Patchway!C7</f>
        <v>65000</v>
      </c>
    </row>
    <row r="111" spans="1:3" ht="16.5" thickBot="1" x14ac:dyDescent="0.3">
      <c r="A111" s="19">
        <v>541459</v>
      </c>
      <c r="B111" s="15"/>
      <c r="C111" s="19">
        <f>Patchway!C8</f>
        <v>548410</v>
      </c>
    </row>
    <row r="112" spans="1:3" ht="16.5" thickTop="1" x14ac:dyDescent="0.25">
      <c r="A112" s="20">
        <v>0</v>
      </c>
      <c r="B112" s="15" t="s">
        <v>4</v>
      </c>
      <c r="C112" s="20">
        <f>Patchway!C9</f>
        <v>0</v>
      </c>
    </row>
    <row r="113" spans="1:3" ht="16.5" thickBot="1" x14ac:dyDescent="0.3">
      <c r="A113" s="19">
        <v>541459</v>
      </c>
      <c r="B113" s="11" t="s">
        <v>5</v>
      </c>
      <c r="C113" s="19">
        <f>Patchway!C10</f>
        <v>548410</v>
      </c>
    </row>
    <row r="114" spans="1:3" ht="16.5" thickTop="1" x14ac:dyDescent="0.25">
      <c r="A114" s="31"/>
      <c r="B114" s="17"/>
      <c r="C114" s="31"/>
    </row>
    <row r="115" spans="1:3" ht="15.75" x14ac:dyDescent="0.25">
      <c r="A115" s="21" t="s">
        <v>27</v>
      </c>
      <c r="B115" s="22" t="s">
        <v>29</v>
      </c>
      <c r="C115" s="21" t="s">
        <v>30</v>
      </c>
    </row>
    <row r="116" spans="1:3" ht="15.75" x14ac:dyDescent="0.25">
      <c r="A116" s="18">
        <v>87730</v>
      </c>
      <c r="B116" s="15" t="s">
        <v>0</v>
      </c>
      <c r="C116" s="18">
        <f>Pucklechurch!C4</f>
        <v>24960</v>
      </c>
    </row>
    <row r="117" spans="1:3" ht="15.75" x14ac:dyDescent="0.25">
      <c r="A117" s="18">
        <v>0</v>
      </c>
      <c r="B117" s="15" t="s">
        <v>1</v>
      </c>
      <c r="C117" s="18">
        <f>Pucklechurch!C5</f>
        <v>0</v>
      </c>
    </row>
    <row r="118" spans="1:3" ht="15.75" x14ac:dyDescent="0.25">
      <c r="A118" s="18">
        <v>59230</v>
      </c>
      <c r="B118" s="15" t="s">
        <v>2</v>
      </c>
      <c r="C118" s="18">
        <f>Pucklechurch!C6</f>
        <v>154233</v>
      </c>
    </row>
    <row r="119" spans="1:3" ht="15.75" x14ac:dyDescent="0.25">
      <c r="A119" s="18">
        <v>0</v>
      </c>
      <c r="B119" s="15" t="s">
        <v>3</v>
      </c>
      <c r="C119" s="18">
        <f>Pucklechurch!C7</f>
        <v>0</v>
      </c>
    </row>
    <row r="120" spans="1:3" ht="16.5" thickBot="1" x14ac:dyDescent="0.3">
      <c r="A120" s="30">
        <v>146960</v>
      </c>
      <c r="B120" s="15"/>
      <c r="C120" s="30">
        <f>Pucklechurch!C8</f>
        <v>179193</v>
      </c>
    </row>
    <row r="121" spans="1:3" ht="16.5" thickTop="1" x14ac:dyDescent="0.25">
      <c r="A121" s="20">
        <v>0</v>
      </c>
      <c r="B121" s="15" t="s">
        <v>4</v>
      </c>
      <c r="C121" s="20">
        <f>Pucklechurch!C9</f>
        <v>0</v>
      </c>
    </row>
    <row r="122" spans="1:3" ht="16.5" thickBot="1" x14ac:dyDescent="0.3">
      <c r="A122" s="30">
        <v>146960</v>
      </c>
      <c r="B122" s="11" t="s">
        <v>5</v>
      </c>
      <c r="C122" s="30">
        <f>Pucklechurch!C10</f>
        <v>179193</v>
      </c>
    </row>
    <row r="123" spans="1:3" ht="16.5" thickTop="1" x14ac:dyDescent="0.25">
      <c r="A123" s="31"/>
      <c r="B123" s="17"/>
      <c r="C123" s="31"/>
    </row>
    <row r="124" spans="1:3" ht="15.75" x14ac:dyDescent="0.25">
      <c r="A124" s="31"/>
      <c r="B124" s="17"/>
      <c r="C124" s="31"/>
    </row>
    <row r="125" spans="1:3" ht="15.75" x14ac:dyDescent="0.25">
      <c r="A125" s="13"/>
      <c r="B125" s="14"/>
      <c r="C125" s="13"/>
    </row>
    <row r="126" spans="1:3" ht="15.75" x14ac:dyDescent="0.25">
      <c r="A126" s="21" t="s">
        <v>27</v>
      </c>
      <c r="B126" s="22" t="s">
        <v>14</v>
      </c>
      <c r="C126" s="21" t="s">
        <v>30</v>
      </c>
    </row>
    <row r="127" spans="1:3" ht="15.75" x14ac:dyDescent="0.25">
      <c r="A127" s="18">
        <v>141715</v>
      </c>
      <c r="B127" s="15" t="s">
        <v>0</v>
      </c>
      <c r="C127" s="18">
        <f>Sodbury!C4</f>
        <v>146661</v>
      </c>
    </row>
    <row r="128" spans="1:3" ht="15.75" x14ac:dyDescent="0.25">
      <c r="A128" s="18">
        <v>0</v>
      </c>
      <c r="B128" s="15" t="s">
        <v>1</v>
      </c>
      <c r="C128" s="18">
        <f>Sodbury!C5</f>
        <v>0</v>
      </c>
    </row>
    <row r="129" spans="1:3" ht="15.75" x14ac:dyDescent="0.25">
      <c r="A129" s="18">
        <v>148833</v>
      </c>
      <c r="B129" s="15" t="s">
        <v>2</v>
      </c>
      <c r="C129" s="18">
        <f>Sodbury!C6</f>
        <v>194141</v>
      </c>
    </row>
    <row r="130" spans="1:3" ht="15.75" x14ac:dyDescent="0.25">
      <c r="A130" s="18">
        <v>85000</v>
      </c>
      <c r="B130" s="15" t="s">
        <v>3</v>
      </c>
      <c r="C130" s="18">
        <f>Sodbury!C7</f>
        <v>135000</v>
      </c>
    </row>
    <row r="131" spans="1:3" ht="16.5" thickBot="1" x14ac:dyDescent="0.3">
      <c r="A131" s="19">
        <v>375548</v>
      </c>
      <c r="B131" s="15"/>
      <c r="C131" s="19">
        <f>Sodbury!C8</f>
        <v>475802</v>
      </c>
    </row>
    <row r="132" spans="1:3" ht="16.5" thickTop="1" x14ac:dyDescent="0.25">
      <c r="A132" s="20">
        <v>0</v>
      </c>
      <c r="B132" s="15" t="s">
        <v>4</v>
      </c>
      <c r="C132" s="20">
        <f>Sodbury!C9</f>
        <v>0</v>
      </c>
    </row>
    <row r="133" spans="1:3" ht="16.5" thickBot="1" x14ac:dyDescent="0.3">
      <c r="A133" s="19">
        <v>375548</v>
      </c>
      <c r="B133" s="11" t="s">
        <v>5</v>
      </c>
      <c r="C133" s="19">
        <f>Sodbury!C10</f>
        <v>475802</v>
      </c>
    </row>
    <row r="134" spans="1:3" ht="16.5" thickTop="1" x14ac:dyDescent="0.25">
      <c r="A134" s="13"/>
      <c r="B134" s="14"/>
      <c r="C134" s="13"/>
    </row>
    <row r="135" spans="1:3" ht="15.75" x14ac:dyDescent="0.25">
      <c r="A135" s="21" t="s">
        <v>27</v>
      </c>
      <c r="B135" s="22" t="s">
        <v>28</v>
      </c>
      <c r="C135" s="21" t="s">
        <v>30</v>
      </c>
    </row>
    <row r="136" spans="1:3" ht="15.75" x14ac:dyDescent="0.25">
      <c r="A136" s="18">
        <v>94800</v>
      </c>
      <c r="B136" s="15" t="s">
        <v>0</v>
      </c>
      <c r="C136" s="18">
        <f>'Staple Hill &amp; Mangotsfield'!C4</f>
        <v>68397</v>
      </c>
    </row>
    <row r="137" spans="1:3" ht="15.75" x14ac:dyDescent="0.25">
      <c r="A137" s="18">
        <v>0</v>
      </c>
      <c r="B137" s="15" t="s">
        <v>1</v>
      </c>
      <c r="C137" s="18">
        <f>'Staple Hill &amp; Mangotsfield'!C5</f>
        <v>0</v>
      </c>
    </row>
    <row r="138" spans="1:3" ht="15.75" x14ac:dyDescent="0.25">
      <c r="A138" s="18">
        <v>96435</v>
      </c>
      <c r="B138" s="15" t="s">
        <v>2</v>
      </c>
      <c r="C138" s="18">
        <f>'Staple Hill &amp; Mangotsfield'!C6</f>
        <v>107403</v>
      </c>
    </row>
    <row r="139" spans="1:3" ht="15.75" x14ac:dyDescent="0.25">
      <c r="A139" s="18">
        <v>0</v>
      </c>
      <c r="B139" s="15" t="s">
        <v>3</v>
      </c>
      <c r="C139" s="18">
        <f>'Staple Hill &amp; Mangotsfield'!C7</f>
        <v>0</v>
      </c>
    </row>
    <row r="140" spans="1:3" ht="16.5" thickBot="1" x14ac:dyDescent="0.3">
      <c r="A140" s="30">
        <v>191235</v>
      </c>
      <c r="B140" s="15"/>
      <c r="C140" s="30">
        <f>'Staple Hill &amp; Mangotsfield'!C8</f>
        <v>175800</v>
      </c>
    </row>
    <row r="141" spans="1:3" ht="16.5" thickTop="1" x14ac:dyDescent="0.25">
      <c r="A141" s="20">
        <v>-39440</v>
      </c>
      <c r="B141" s="15" t="s">
        <v>4</v>
      </c>
      <c r="C141" s="20">
        <f>'Staple Hill &amp; Mangotsfield'!C9</f>
        <v>0</v>
      </c>
    </row>
    <row r="142" spans="1:3" ht="16.5" thickBot="1" x14ac:dyDescent="0.3">
      <c r="A142" s="30">
        <v>151795</v>
      </c>
      <c r="B142" s="11" t="s">
        <v>5</v>
      </c>
      <c r="C142" s="30">
        <f>'Staple Hill &amp; Mangotsfield'!C10</f>
        <v>175800</v>
      </c>
    </row>
    <row r="143" spans="1:3" ht="16.5" thickTop="1" x14ac:dyDescent="0.25">
      <c r="A143" s="13"/>
      <c r="B143" s="14"/>
      <c r="C143" s="13"/>
    </row>
    <row r="144" spans="1:3" ht="15.75" x14ac:dyDescent="0.25">
      <c r="A144" s="13"/>
      <c r="B144" s="14"/>
      <c r="C144" s="13"/>
    </row>
    <row r="145" spans="1:3" ht="15.75" x14ac:dyDescent="0.25">
      <c r="A145" s="21" t="s">
        <v>27</v>
      </c>
      <c r="B145" s="22" t="s">
        <v>15</v>
      </c>
      <c r="C145" s="21" t="s">
        <v>30</v>
      </c>
    </row>
    <row r="146" spans="1:3" ht="15.75" x14ac:dyDescent="0.25">
      <c r="A146" s="18">
        <v>201244</v>
      </c>
      <c r="B146" s="15" t="s">
        <v>0</v>
      </c>
      <c r="C146" s="18">
        <f>'Stoke Gifford'!C4</f>
        <v>222578</v>
      </c>
    </row>
    <row r="147" spans="1:3" ht="15.75" x14ac:dyDescent="0.25">
      <c r="A147" s="18">
        <v>79800</v>
      </c>
      <c r="B147" s="15" t="s">
        <v>1</v>
      </c>
      <c r="C147" s="18">
        <f>'Stoke Gifford'!C5</f>
        <v>43000</v>
      </c>
    </row>
    <row r="148" spans="1:3" ht="15.75" x14ac:dyDescent="0.25">
      <c r="A148" s="18">
        <v>384900</v>
      </c>
      <c r="B148" s="15" t="s">
        <v>2</v>
      </c>
      <c r="C148" s="18">
        <f>'Stoke Gifford'!C6</f>
        <v>410800</v>
      </c>
    </row>
    <row r="149" spans="1:3" ht="15.75" x14ac:dyDescent="0.25">
      <c r="A149" s="18">
        <v>230000</v>
      </c>
      <c r="B149" s="15" t="s">
        <v>3</v>
      </c>
      <c r="C149" s="18">
        <f>'Stoke Gifford'!C7</f>
        <v>242000</v>
      </c>
    </row>
    <row r="150" spans="1:3" ht="16.5" thickBot="1" x14ac:dyDescent="0.3">
      <c r="A150" s="19">
        <v>895944</v>
      </c>
      <c r="B150" s="15"/>
      <c r="C150" s="19">
        <f>'Stoke Gifford'!C8</f>
        <v>918378</v>
      </c>
    </row>
    <row r="151" spans="1:3" ht="16.5" thickTop="1" x14ac:dyDescent="0.25">
      <c r="A151" s="20">
        <v>0</v>
      </c>
      <c r="B151" s="15" t="s">
        <v>4</v>
      </c>
      <c r="C151" s="20">
        <f>'Stoke Gifford'!C9</f>
        <v>0</v>
      </c>
    </row>
    <row r="152" spans="1:3" ht="16.5" thickBot="1" x14ac:dyDescent="0.3">
      <c r="A152" s="19">
        <v>895944</v>
      </c>
      <c r="B152" s="11" t="s">
        <v>5</v>
      </c>
      <c r="C152" s="19">
        <f>'Stoke Gifford'!C10</f>
        <v>918378</v>
      </c>
    </row>
    <row r="153" spans="1:3" ht="16.5" thickTop="1" x14ac:dyDescent="0.25">
      <c r="A153" s="13"/>
      <c r="B153" s="14"/>
      <c r="C153" s="13"/>
    </row>
    <row r="154" spans="1:3" ht="15.75" x14ac:dyDescent="0.25">
      <c r="A154" s="21" t="s">
        <v>27</v>
      </c>
      <c r="B154" s="22" t="s">
        <v>16</v>
      </c>
      <c r="C154" s="21" t="s">
        <v>30</v>
      </c>
    </row>
    <row r="155" spans="1:3" ht="15.75" x14ac:dyDescent="0.25">
      <c r="A155" s="18">
        <v>165802</v>
      </c>
      <c r="B155" s="15" t="s">
        <v>0</v>
      </c>
      <c r="C155" s="18">
        <f>Thornbury!C4</f>
        <v>172844</v>
      </c>
    </row>
    <row r="156" spans="1:3" ht="15.75" x14ac:dyDescent="0.25">
      <c r="A156" s="18">
        <v>335000</v>
      </c>
      <c r="B156" s="15" t="s">
        <v>1</v>
      </c>
      <c r="C156" s="18">
        <f>Thornbury!C5</f>
        <v>320720</v>
      </c>
    </row>
    <row r="157" spans="1:3" ht="15.75" x14ac:dyDescent="0.25">
      <c r="A157" s="18">
        <v>858320</v>
      </c>
      <c r="B157" s="15" t="s">
        <v>2</v>
      </c>
      <c r="C157" s="18">
        <f>Thornbury!C6</f>
        <v>1139111</v>
      </c>
    </row>
    <row r="158" spans="1:3" ht="15.75" x14ac:dyDescent="0.25">
      <c r="A158" s="18">
        <v>0</v>
      </c>
      <c r="B158" s="15" t="s">
        <v>3</v>
      </c>
      <c r="C158" s="18">
        <f>Thornbury!C7</f>
        <v>0</v>
      </c>
    </row>
    <row r="159" spans="1:3" ht="16.5" thickBot="1" x14ac:dyDescent="0.3">
      <c r="A159" s="19">
        <v>1359122</v>
      </c>
      <c r="B159" s="15"/>
      <c r="C159" s="19">
        <f>Thornbury!C8</f>
        <v>1632675</v>
      </c>
    </row>
    <row r="160" spans="1:3" ht="16.5" thickTop="1" x14ac:dyDescent="0.25">
      <c r="A160" s="20">
        <v>-391510</v>
      </c>
      <c r="B160" s="15" t="s">
        <v>4</v>
      </c>
      <c r="C160" s="20">
        <f>Thornbury!C9</f>
        <v>-610535</v>
      </c>
    </row>
    <row r="161" spans="1:3" ht="16.5" thickBot="1" x14ac:dyDescent="0.3">
      <c r="A161" s="19">
        <v>967612</v>
      </c>
      <c r="B161" s="11" t="s">
        <v>5</v>
      </c>
      <c r="C161" s="19">
        <f>Thornbury!C10</f>
        <v>1022140</v>
      </c>
    </row>
    <row r="162" spans="1:3" ht="16.5" thickTop="1" x14ac:dyDescent="0.25">
      <c r="A162" s="13"/>
      <c r="B162" s="14"/>
      <c r="C162" s="13"/>
    </row>
    <row r="163" spans="1:3" ht="15.75" x14ac:dyDescent="0.25">
      <c r="A163" s="21" t="s">
        <v>27</v>
      </c>
      <c r="B163" s="22" t="s">
        <v>17</v>
      </c>
      <c r="C163" s="21" t="s">
        <v>30</v>
      </c>
    </row>
    <row r="164" spans="1:3" ht="15.75" x14ac:dyDescent="0.25">
      <c r="A164" s="18">
        <v>145250</v>
      </c>
      <c r="B164" s="15" t="s">
        <v>0</v>
      </c>
      <c r="C164" s="18">
        <f>Winterbourne!C4</f>
        <v>60903</v>
      </c>
    </row>
    <row r="165" spans="1:3" ht="15.75" x14ac:dyDescent="0.25">
      <c r="A165" s="18">
        <v>0</v>
      </c>
      <c r="B165" s="15" t="s">
        <v>1</v>
      </c>
      <c r="C165" s="18">
        <f>Winterbourne!C5</f>
        <v>0</v>
      </c>
    </row>
    <row r="166" spans="1:3" ht="15.75" x14ac:dyDescent="0.25">
      <c r="A166" s="18">
        <v>102815</v>
      </c>
      <c r="B166" s="15" t="s">
        <v>2</v>
      </c>
      <c r="C166" s="18">
        <f>Winterbourne!C6</f>
        <v>187532</v>
      </c>
    </row>
    <row r="167" spans="1:3" ht="15.75" x14ac:dyDescent="0.25">
      <c r="A167" s="18">
        <v>0</v>
      </c>
      <c r="B167" s="15" t="s">
        <v>3</v>
      </c>
      <c r="C167" s="18">
        <f>Winterbourne!C7</f>
        <v>0</v>
      </c>
    </row>
    <row r="168" spans="1:3" ht="16.5" thickBot="1" x14ac:dyDescent="0.3">
      <c r="A168" s="19">
        <v>248065</v>
      </c>
      <c r="B168" s="15"/>
      <c r="C168" s="19">
        <f>Winterbourne!C8</f>
        <v>248435</v>
      </c>
    </row>
    <row r="169" spans="1:3" ht="16.5" thickTop="1" x14ac:dyDescent="0.25">
      <c r="A169" s="20">
        <v>-25000</v>
      </c>
      <c r="B169" s="15" t="s">
        <v>4</v>
      </c>
      <c r="C169" s="20">
        <f>Winterbourne!C9</f>
        <v>0</v>
      </c>
    </row>
    <row r="170" spans="1:3" ht="16.5" thickBot="1" x14ac:dyDescent="0.3">
      <c r="A170" s="19">
        <v>223065</v>
      </c>
      <c r="B170" s="11" t="s">
        <v>5</v>
      </c>
      <c r="C170" s="19">
        <f>Winterbourne!C10</f>
        <v>248435</v>
      </c>
    </row>
    <row r="171" spans="1:3" ht="16.5" thickTop="1" x14ac:dyDescent="0.25">
      <c r="A171" s="13"/>
      <c r="B171" s="14"/>
      <c r="C171" s="13"/>
    </row>
    <row r="172" spans="1:3" ht="15.75" x14ac:dyDescent="0.25">
      <c r="A172" s="21" t="s">
        <v>27</v>
      </c>
      <c r="B172" s="22" t="s">
        <v>18</v>
      </c>
      <c r="C172" s="21" t="s">
        <v>30</v>
      </c>
    </row>
    <row r="173" spans="1:3" ht="15.75" x14ac:dyDescent="0.25">
      <c r="A173" s="18">
        <v>1037728</v>
      </c>
      <c r="B173" s="15" t="s">
        <v>0</v>
      </c>
      <c r="C173" s="18">
        <f>Yate!C4</f>
        <v>1117759</v>
      </c>
    </row>
    <row r="174" spans="1:3" ht="15.75" x14ac:dyDescent="0.25">
      <c r="A174" s="18">
        <v>270577</v>
      </c>
      <c r="B174" s="15" t="s">
        <v>1</v>
      </c>
      <c r="C174" s="18">
        <f>Yate!C5</f>
        <v>112988</v>
      </c>
    </row>
    <row r="175" spans="1:3" ht="15.75" x14ac:dyDescent="0.25">
      <c r="A175" s="18">
        <v>900607</v>
      </c>
      <c r="B175" s="15" t="s">
        <v>2</v>
      </c>
      <c r="C175" s="18">
        <f>Yate!C6</f>
        <v>891010</v>
      </c>
    </row>
    <row r="176" spans="1:3" ht="15.75" x14ac:dyDescent="0.25">
      <c r="A176" s="18">
        <v>-152723</v>
      </c>
      <c r="B176" s="15" t="s">
        <v>3</v>
      </c>
      <c r="C176" s="18">
        <f>Yate!C7</f>
        <v>-54124</v>
      </c>
    </row>
    <row r="177" spans="1:3" ht="16.5" thickBot="1" x14ac:dyDescent="0.3">
      <c r="A177" s="19">
        <v>2056189</v>
      </c>
      <c r="B177" s="15"/>
      <c r="C177" s="19">
        <f>Yate!C8</f>
        <v>2067633</v>
      </c>
    </row>
    <row r="178" spans="1:3" ht="16.5" thickTop="1" x14ac:dyDescent="0.25">
      <c r="A178" s="20">
        <v>-107109</v>
      </c>
      <c r="B178" s="15" t="s">
        <v>4</v>
      </c>
      <c r="C178" s="20">
        <f>Yate!C9</f>
        <v>3282</v>
      </c>
    </row>
    <row r="179" spans="1:3" ht="16.5" thickBot="1" x14ac:dyDescent="0.3">
      <c r="A179" s="19">
        <v>1949080</v>
      </c>
      <c r="B179" s="11" t="s">
        <v>5</v>
      </c>
      <c r="C179" s="19">
        <f>Yate!C10</f>
        <v>2070915</v>
      </c>
    </row>
    <row r="180" spans="1:3" ht="15.75" thickTop="1" x14ac:dyDescent="0.25"/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1"/>
  <sheetViews>
    <sheetView workbookViewId="0">
      <selection activeCell="H10" sqref="H10"/>
    </sheetView>
  </sheetViews>
  <sheetFormatPr defaultRowHeight="15" x14ac:dyDescent="0.25"/>
  <cols>
    <col min="1" max="1" width="23.5703125" customWidth="1"/>
    <col min="2" max="2" width="15.7109375" customWidth="1"/>
    <col min="3" max="3" width="24.5703125" customWidth="1"/>
  </cols>
  <sheetData>
    <row r="1" spans="1:3" x14ac:dyDescent="0.25">
      <c r="A1" s="2" t="s">
        <v>39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ht="15.75" x14ac:dyDescent="0.25">
      <c r="A4" s="18">
        <v>71427</v>
      </c>
      <c r="B4" s="3" t="s">
        <v>0</v>
      </c>
      <c r="C4" s="18">
        <v>86132</v>
      </c>
    </row>
    <row r="5" spans="1:3" ht="15.75" x14ac:dyDescent="0.25">
      <c r="A5" s="18">
        <v>30000</v>
      </c>
      <c r="B5" s="3" t="s">
        <v>1</v>
      </c>
      <c r="C5" s="18">
        <v>40000</v>
      </c>
    </row>
    <row r="6" spans="1:3" ht="15.75" x14ac:dyDescent="0.25">
      <c r="A6" s="18">
        <v>343265</v>
      </c>
      <c r="B6" s="3" t="s">
        <v>2</v>
      </c>
      <c r="C6" s="18">
        <v>356359</v>
      </c>
    </row>
    <row r="7" spans="1:3" ht="15.75" x14ac:dyDescent="0.25">
      <c r="A7" s="18">
        <v>0</v>
      </c>
      <c r="B7" s="3" t="s">
        <v>3</v>
      </c>
      <c r="C7" s="18"/>
    </row>
    <row r="8" spans="1:3" ht="16.5" thickBot="1" x14ac:dyDescent="0.3">
      <c r="A8" s="19">
        <v>444692</v>
      </c>
      <c r="B8" s="3"/>
      <c r="C8" s="19">
        <f>SUM(C4:C7)</f>
        <v>482491</v>
      </c>
    </row>
    <row r="9" spans="1:3" ht="16.5" thickTop="1" x14ac:dyDescent="0.25">
      <c r="A9" s="20">
        <v>0</v>
      </c>
      <c r="B9" s="3" t="s">
        <v>4</v>
      </c>
      <c r="C9" s="20">
        <v>0</v>
      </c>
    </row>
    <row r="10" spans="1:3" ht="16.5" thickBot="1" x14ac:dyDescent="0.3">
      <c r="A10" s="19">
        <v>444692</v>
      </c>
      <c r="B10" s="5" t="s">
        <v>5</v>
      </c>
      <c r="C10" s="19">
        <f>SUM(C8:C9)</f>
        <v>482491</v>
      </c>
    </row>
    <row r="11" spans="1:3" ht="15.75" thickTop="1" x14ac:dyDescent="0.2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57D2-9A5D-473F-9055-481CC0C92193}">
  <dimension ref="A1:C11"/>
  <sheetViews>
    <sheetView workbookViewId="0">
      <selection activeCell="L18" sqref="L18"/>
    </sheetView>
  </sheetViews>
  <sheetFormatPr defaultRowHeight="15" x14ac:dyDescent="0.25"/>
  <cols>
    <col min="1" max="1" width="24.5703125" customWidth="1"/>
    <col min="2" max="2" width="29" customWidth="1"/>
    <col min="3" max="3" width="24.7109375" customWidth="1"/>
  </cols>
  <sheetData>
    <row r="1" spans="1:3" x14ac:dyDescent="0.25">
      <c r="A1" s="2" t="s">
        <v>40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239300</v>
      </c>
      <c r="B4" s="3" t="s">
        <v>0</v>
      </c>
      <c r="C4" s="4">
        <v>272000</v>
      </c>
    </row>
    <row r="5" spans="1:3" x14ac:dyDescent="0.25">
      <c r="A5" s="4">
        <v>237345</v>
      </c>
      <c r="B5" s="3" t="s">
        <v>1</v>
      </c>
      <c r="C5" s="4">
        <v>222000</v>
      </c>
    </row>
    <row r="6" spans="1:3" x14ac:dyDescent="0.25">
      <c r="A6" s="4">
        <v>353691</v>
      </c>
      <c r="B6" s="3" t="s">
        <v>2</v>
      </c>
      <c r="C6" s="4">
        <v>356325</v>
      </c>
    </row>
    <row r="7" spans="1:3" x14ac:dyDescent="0.25">
      <c r="A7" s="4"/>
      <c r="B7" s="3" t="s">
        <v>3</v>
      </c>
      <c r="C7" s="4">
        <v>0</v>
      </c>
    </row>
    <row r="8" spans="1:3" ht="15.75" thickBot="1" x14ac:dyDescent="0.3">
      <c r="A8" s="7">
        <v>830336</v>
      </c>
      <c r="B8" s="3"/>
      <c r="C8" s="7">
        <f>SUM(C4:C7)</f>
        <v>850325</v>
      </c>
    </row>
    <row r="9" spans="1:3" ht="15.75" thickTop="1" x14ac:dyDescent="0.25">
      <c r="A9" s="6">
        <v>0</v>
      </c>
      <c r="B9" s="3" t="s">
        <v>4</v>
      </c>
      <c r="C9" s="6">
        <v>0</v>
      </c>
    </row>
    <row r="10" spans="1:3" ht="15.75" thickBot="1" x14ac:dyDescent="0.3">
      <c r="A10" s="7">
        <v>830336</v>
      </c>
      <c r="B10" s="5" t="s">
        <v>5</v>
      </c>
      <c r="C10" s="7">
        <v>850325</v>
      </c>
    </row>
    <row r="11" spans="1:3" ht="15.75" thickTop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0996A-40CF-4E56-B0C8-D6E172733B24}">
  <dimension ref="A1:C11"/>
  <sheetViews>
    <sheetView workbookViewId="0">
      <selection activeCell="B7" sqref="B7"/>
    </sheetView>
  </sheetViews>
  <sheetFormatPr defaultRowHeight="15" x14ac:dyDescent="0.25"/>
  <cols>
    <col min="1" max="1" width="25.7109375" customWidth="1"/>
    <col min="2" max="2" width="15.28515625" bestFit="1" customWidth="1"/>
    <col min="3" max="3" width="22.7109375" bestFit="1" customWidth="1"/>
  </cols>
  <sheetData>
    <row r="1" spans="1:3" x14ac:dyDescent="0.25">
      <c r="A1" s="2" t="s">
        <v>43</v>
      </c>
    </row>
    <row r="2" spans="1:3" x14ac:dyDescent="0.25">
      <c r="A2" s="2"/>
    </row>
    <row r="3" spans="1:3" x14ac:dyDescent="0.25">
      <c r="A3" s="1" t="s">
        <v>23</v>
      </c>
      <c r="C3" s="1" t="s">
        <v>32</v>
      </c>
    </row>
    <row r="4" spans="1:3" x14ac:dyDescent="0.25">
      <c r="A4" s="4">
        <v>87730</v>
      </c>
      <c r="B4" s="3" t="s">
        <v>0</v>
      </c>
      <c r="C4" s="4">
        <v>24960</v>
      </c>
    </row>
    <row r="5" spans="1:3" x14ac:dyDescent="0.25">
      <c r="A5" s="4">
        <v>0</v>
      </c>
      <c r="B5" s="3" t="s">
        <v>1</v>
      </c>
      <c r="C5" s="4">
        <v>0</v>
      </c>
    </row>
    <row r="6" spans="1:3" x14ac:dyDescent="0.25">
      <c r="A6" s="4">
        <v>59230</v>
      </c>
      <c r="B6" s="3" t="s">
        <v>2</v>
      </c>
      <c r="C6" s="4">
        <v>154233</v>
      </c>
    </row>
    <row r="7" spans="1:3" x14ac:dyDescent="0.25">
      <c r="A7" s="4">
        <v>0</v>
      </c>
      <c r="B7" s="3" t="s">
        <v>3</v>
      </c>
      <c r="C7" s="4">
        <v>0</v>
      </c>
    </row>
    <row r="8" spans="1:3" ht="15.75" thickBot="1" x14ac:dyDescent="0.3">
      <c r="A8" s="7">
        <v>146960</v>
      </c>
      <c r="B8" s="3"/>
      <c r="C8" s="7">
        <f>SUM(C4:C7)</f>
        <v>179193</v>
      </c>
    </row>
    <row r="9" spans="1:3" ht="15.75" thickTop="1" x14ac:dyDescent="0.25">
      <c r="A9" s="6">
        <v>0</v>
      </c>
      <c r="B9" s="3" t="s">
        <v>4</v>
      </c>
      <c r="C9" s="6">
        <v>0</v>
      </c>
    </row>
    <row r="10" spans="1:3" ht="15.75" thickBot="1" x14ac:dyDescent="0.3">
      <c r="A10" s="7">
        <v>146960</v>
      </c>
      <c r="B10" s="5" t="s">
        <v>5</v>
      </c>
      <c r="C10" s="7">
        <f>SUM(C8:C9)</f>
        <v>179193</v>
      </c>
    </row>
    <row r="11" spans="1:3" ht="15.75" thickTop="1" x14ac:dyDescent="0.25"/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1"/>
  <sheetViews>
    <sheetView workbookViewId="0">
      <selection activeCell="N17" sqref="N17"/>
    </sheetView>
  </sheetViews>
  <sheetFormatPr defaultRowHeight="15" x14ac:dyDescent="0.25"/>
  <cols>
    <col min="1" max="1" width="23.28515625" customWidth="1"/>
    <col min="2" max="2" width="15.85546875" customWidth="1"/>
    <col min="3" max="3" width="24.28515625" customWidth="1"/>
  </cols>
  <sheetData>
    <row r="1" spans="1:3" x14ac:dyDescent="0.25">
      <c r="A1" s="2" t="s">
        <v>41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109227</v>
      </c>
      <c r="B4" s="3" t="s">
        <v>0</v>
      </c>
      <c r="C4" s="4">
        <v>116973</v>
      </c>
    </row>
    <row r="5" spans="1:3" x14ac:dyDescent="0.25">
      <c r="A5" s="4">
        <v>0</v>
      </c>
      <c r="B5" s="3" t="s">
        <v>1</v>
      </c>
      <c r="C5" s="4">
        <v>0</v>
      </c>
    </row>
    <row r="6" spans="1:3" x14ac:dyDescent="0.25">
      <c r="A6" s="4">
        <v>99958</v>
      </c>
      <c r="B6" s="3" t="s">
        <v>2</v>
      </c>
      <c r="C6" s="4">
        <v>118220</v>
      </c>
    </row>
    <row r="7" spans="1:3" x14ac:dyDescent="0.25">
      <c r="A7" s="4">
        <v>2000</v>
      </c>
      <c r="B7" s="3" t="s">
        <v>3</v>
      </c>
      <c r="C7" s="4">
        <v>2500</v>
      </c>
    </row>
    <row r="8" spans="1:3" ht="15.75" thickBot="1" x14ac:dyDescent="0.3">
      <c r="A8" s="7">
        <v>211185</v>
      </c>
      <c r="B8" s="3"/>
      <c r="C8" s="7">
        <f>SUM(C4:C7)</f>
        <v>237693</v>
      </c>
    </row>
    <row r="9" spans="1:3" ht="15.75" thickTop="1" x14ac:dyDescent="0.25">
      <c r="A9" s="6">
        <v>0</v>
      </c>
      <c r="B9" s="3" t="s">
        <v>4</v>
      </c>
      <c r="C9" s="6">
        <v>0</v>
      </c>
    </row>
    <row r="10" spans="1:3" ht="15.75" thickBot="1" x14ac:dyDescent="0.3">
      <c r="A10" s="7">
        <v>211185</v>
      </c>
      <c r="B10" s="5" t="s">
        <v>5</v>
      </c>
      <c r="C10" s="7">
        <f>SUM(C8:C9)</f>
        <v>237693</v>
      </c>
    </row>
    <row r="11" spans="1:3" ht="15.75" thickTop="1" x14ac:dyDescent="0.25"/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1"/>
  <sheetViews>
    <sheetView workbookViewId="0">
      <selection activeCell="F10" sqref="F10"/>
    </sheetView>
  </sheetViews>
  <sheetFormatPr defaultRowHeight="15" x14ac:dyDescent="0.25"/>
  <cols>
    <col min="1" max="1" width="24" customWidth="1"/>
    <col min="2" max="2" width="15.85546875" customWidth="1"/>
    <col min="3" max="3" width="24" customWidth="1"/>
  </cols>
  <sheetData>
    <row r="1" spans="1:3" x14ac:dyDescent="0.25">
      <c r="A1" s="2" t="s">
        <v>42</v>
      </c>
    </row>
    <row r="2" spans="1:3" x14ac:dyDescent="0.25">
      <c r="A2" s="2"/>
    </row>
    <row r="3" spans="1:3" x14ac:dyDescent="0.25">
      <c r="A3" s="1" t="s">
        <v>23</v>
      </c>
      <c r="C3" s="1" t="s">
        <v>32</v>
      </c>
    </row>
    <row r="4" spans="1:3" x14ac:dyDescent="0.25">
      <c r="A4" s="4">
        <v>80436</v>
      </c>
      <c r="B4" s="3" t="s">
        <v>0</v>
      </c>
      <c r="C4" s="4">
        <v>67289</v>
      </c>
    </row>
    <row r="5" spans="1:3" x14ac:dyDescent="0.25">
      <c r="A5" s="4">
        <v>117130</v>
      </c>
      <c r="B5" s="3" t="s">
        <v>1</v>
      </c>
      <c r="C5" s="4">
        <v>49703</v>
      </c>
    </row>
    <row r="6" spans="1:3" x14ac:dyDescent="0.25">
      <c r="A6" s="4">
        <v>343893</v>
      </c>
      <c r="B6" s="3" t="s">
        <v>2</v>
      </c>
      <c r="C6" s="4">
        <v>366418</v>
      </c>
    </row>
    <row r="7" spans="1:3" x14ac:dyDescent="0.25">
      <c r="A7" s="4"/>
      <c r="B7" s="3" t="s">
        <v>3</v>
      </c>
      <c r="C7" s="4">
        <v>65000</v>
      </c>
    </row>
    <row r="8" spans="1:3" ht="15.75" thickBot="1" x14ac:dyDescent="0.3">
      <c r="A8" s="7">
        <v>541459</v>
      </c>
      <c r="B8" s="3"/>
      <c r="C8" s="7">
        <f>SUM(C4:C7)</f>
        <v>548410</v>
      </c>
    </row>
    <row r="9" spans="1:3" ht="15.75" thickTop="1" x14ac:dyDescent="0.25">
      <c r="A9" s="6"/>
      <c r="B9" s="3" t="s">
        <v>4</v>
      </c>
      <c r="C9" s="6">
        <v>0</v>
      </c>
    </row>
    <row r="10" spans="1:3" ht="15.75" thickBot="1" x14ac:dyDescent="0.3">
      <c r="A10" s="7">
        <v>541459</v>
      </c>
      <c r="B10" s="5" t="s">
        <v>5</v>
      </c>
      <c r="C10" s="7">
        <f>SUM(C8:C9)</f>
        <v>548410</v>
      </c>
    </row>
    <row r="11" spans="1:3" ht="15.75" thickTop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1"/>
  <sheetViews>
    <sheetView workbookViewId="0">
      <selection activeCell="H10" sqref="H10"/>
    </sheetView>
  </sheetViews>
  <sheetFormatPr defaultRowHeight="15" x14ac:dyDescent="0.25"/>
  <cols>
    <col min="1" max="1" width="23.7109375" customWidth="1"/>
    <col min="2" max="2" width="16.7109375" customWidth="1"/>
    <col min="3" max="3" width="24.5703125" customWidth="1"/>
  </cols>
  <sheetData>
    <row r="1" spans="1:3" x14ac:dyDescent="0.25">
      <c r="A1" s="2" t="s">
        <v>44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141715</v>
      </c>
      <c r="B4" s="3" t="s">
        <v>0</v>
      </c>
      <c r="C4" s="4">
        <v>146661</v>
      </c>
    </row>
    <row r="5" spans="1:3" x14ac:dyDescent="0.25">
      <c r="A5" s="4"/>
      <c r="B5" s="3" t="s">
        <v>1</v>
      </c>
      <c r="C5" s="4"/>
    </row>
    <row r="6" spans="1:3" x14ac:dyDescent="0.25">
      <c r="A6" s="4">
        <v>148833</v>
      </c>
      <c r="B6" s="3" t="s">
        <v>2</v>
      </c>
      <c r="C6" s="4">
        <v>194141</v>
      </c>
    </row>
    <row r="7" spans="1:3" x14ac:dyDescent="0.25">
      <c r="A7" s="4">
        <v>85000</v>
      </c>
      <c r="B7" s="3" t="s">
        <v>3</v>
      </c>
      <c r="C7" s="4">
        <v>135000</v>
      </c>
    </row>
    <row r="8" spans="1:3" ht="15.75" thickBot="1" x14ac:dyDescent="0.3">
      <c r="A8" s="7">
        <v>375548</v>
      </c>
      <c r="B8" s="3"/>
      <c r="C8" s="7">
        <f>SUM(C4:C7)</f>
        <v>475802</v>
      </c>
    </row>
    <row r="9" spans="1:3" ht="15.75" thickTop="1" x14ac:dyDescent="0.25">
      <c r="A9" s="6"/>
      <c r="B9" s="3" t="s">
        <v>4</v>
      </c>
      <c r="C9" s="6"/>
    </row>
    <row r="10" spans="1:3" ht="15.75" thickBot="1" x14ac:dyDescent="0.3">
      <c r="A10" s="7">
        <v>375548</v>
      </c>
      <c r="B10" s="5" t="s">
        <v>5</v>
      </c>
      <c r="C10" s="7">
        <f>SUM(C8:C9)</f>
        <v>475802</v>
      </c>
    </row>
    <row r="11" spans="1:3" ht="15.75" thickTop="1" x14ac:dyDescent="0.2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3903-B84B-4DD4-92CB-429B1F447391}">
  <dimension ref="A1:C11"/>
  <sheetViews>
    <sheetView workbookViewId="0">
      <selection activeCell="F16" sqref="F16"/>
    </sheetView>
  </sheetViews>
  <sheetFormatPr defaultRowHeight="15" x14ac:dyDescent="0.25"/>
  <cols>
    <col min="1" max="1" width="20.28515625" customWidth="1"/>
    <col min="2" max="2" width="17.85546875" customWidth="1"/>
    <col min="3" max="3" width="25.28515625" customWidth="1"/>
  </cols>
  <sheetData>
    <row r="1" spans="1:3" x14ac:dyDescent="0.25">
      <c r="A1" t="s">
        <v>45</v>
      </c>
    </row>
    <row r="3" spans="1:3" x14ac:dyDescent="0.25">
      <c r="A3" s="1" t="s">
        <v>26</v>
      </c>
      <c r="C3" s="1" t="s">
        <v>32</v>
      </c>
    </row>
    <row r="4" spans="1:3" x14ac:dyDescent="0.25">
      <c r="A4" s="4">
        <v>94800</v>
      </c>
      <c r="B4" s="3" t="s">
        <v>0</v>
      </c>
      <c r="C4" s="4">
        <v>68397</v>
      </c>
    </row>
    <row r="5" spans="1:3" x14ac:dyDescent="0.25">
      <c r="A5" s="4">
        <v>0</v>
      </c>
      <c r="B5" s="3" t="s">
        <v>1</v>
      </c>
      <c r="C5" s="4">
        <v>0</v>
      </c>
    </row>
    <row r="6" spans="1:3" x14ac:dyDescent="0.25">
      <c r="A6" s="4">
        <v>96435</v>
      </c>
      <c r="B6" s="3" t="s">
        <v>2</v>
      </c>
      <c r="C6" s="4">
        <v>107403</v>
      </c>
    </row>
    <row r="7" spans="1:3" x14ac:dyDescent="0.25">
      <c r="A7" s="4">
        <v>0</v>
      </c>
      <c r="B7" s="3" t="s">
        <v>3</v>
      </c>
      <c r="C7" s="4">
        <v>0</v>
      </c>
    </row>
    <row r="8" spans="1:3" ht="15.75" thickBot="1" x14ac:dyDescent="0.3">
      <c r="A8" s="7">
        <v>191235</v>
      </c>
      <c r="B8" s="3"/>
      <c r="C8" s="7">
        <f>C4+C5+C6+C7</f>
        <v>175800</v>
      </c>
    </row>
    <row r="9" spans="1:3" ht="15.75" thickTop="1" x14ac:dyDescent="0.25">
      <c r="A9" s="6">
        <v>-39440</v>
      </c>
      <c r="B9" s="3" t="s">
        <v>4</v>
      </c>
      <c r="C9" s="6">
        <v>0</v>
      </c>
    </row>
    <row r="10" spans="1:3" ht="15.75" thickBot="1" x14ac:dyDescent="0.3">
      <c r="A10" s="7">
        <v>151795</v>
      </c>
      <c r="B10" s="5" t="s">
        <v>5</v>
      </c>
      <c r="C10" s="7">
        <f>C9+C8</f>
        <v>175800</v>
      </c>
    </row>
    <row r="11" spans="1:3" ht="15.75" thickTop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1"/>
  <sheetViews>
    <sheetView workbookViewId="0">
      <selection activeCell="I12" sqref="I12"/>
    </sheetView>
  </sheetViews>
  <sheetFormatPr defaultRowHeight="15" x14ac:dyDescent="0.25"/>
  <cols>
    <col min="1" max="1" width="24.7109375" customWidth="1"/>
    <col min="2" max="2" width="17" customWidth="1"/>
    <col min="3" max="3" width="23.140625" customWidth="1"/>
  </cols>
  <sheetData>
    <row r="1" spans="1:3" x14ac:dyDescent="0.25">
      <c r="A1" s="2" t="s">
        <v>46</v>
      </c>
    </row>
    <row r="2" spans="1:3" x14ac:dyDescent="0.25">
      <c r="A2" s="2"/>
    </row>
    <row r="3" spans="1:3" ht="15.75" thickBot="1" x14ac:dyDescent="0.3">
      <c r="A3" s="1" t="s">
        <v>26</v>
      </c>
      <c r="C3" s="1" t="s">
        <v>32</v>
      </c>
    </row>
    <row r="4" spans="1:3" ht="15.75" thickBot="1" x14ac:dyDescent="0.3">
      <c r="A4" s="27">
        <v>201244</v>
      </c>
      <c r="B4" s="3" t="s">
        <v>0</v>
      </c>
      <c r="C4" s="27">
        <v>222578</v>
      </c>
    </row>
    <row r="5" spans="1:3" ht="15.75" thickBot="1" x14ac:dyDescent="0.3">
      <c r="A5" s="28">
        <v>79800</v>
      </c>
      <c r="B5" s="3" t="s">
        <v>1</v>
      </c>
      <c r="C5" s="28">
        <v>43000</v>
      </c>
    </row>
    <row r="6" spans="1:3" ht="15.75" thickBot="1" x14ac:dyDescent="0.3">
      <c r="A6" s="28">
        <v>384900</v>
      </c>
      <c r="B6" s="3" t="s">
        <v>2</v>
      </c>
      <c r="C6" s="28">
        <v>410800</v>
      </c>
    </row>
    <row r="7" spans="1:3" ht="15.75" thickBot="1" x14ac:dyDescent="0.3">
      <c r="A7" s="29">
        <v>230000</v>
      </c>
      <c r="B7" s="3" t="s">
        <v>3</v>
      </c>
      <c r="C7" s="29">
        <v>242000</v>
      </c>
    </row>
    <row r="8" spans="1:3" ht="15.75" thickBot="1" x14ac:dyDescent="0.3">
      <c r="A8" s="26">
        <v>895944</v>
      </c>
      <c r="B8" s="3"/>
      <c r="C8" s="26">
        <f>SUM(C4:C7)</f>
        <v>918378</v>
      </c>
    </row>
    <row r="9" spans="1:3" ht="16.5" thickTop="1" thickBot="1" x14ac:dyDescent="0.3">
      <c r="A9" s="25">
        <v>0</v>
      </c>
      <c r="B9" s="3" t="s">
        <v>4</v>
      </c>
      <c r="C9" s="25">
        <v>0</v>
      </c>
    </row>
    <row r="10" spans="1:3" ht="15.75" thickBot="1" x14ac:dyDescent="0.3">
      <c r="A10" s="26">
        <v>895944</v>
      </c>
      <c r="B10" s="5" t="s">
        <v>5</v>
      </c>
      <c r="C10" s="26">
        <f>C8+C9</f>
        <v>918378</v>
      </c>
    </row>
    <row r="11" spans="1:3" ht="15.75" thickTop="1" x14ac:dyDescent="0.25"/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workbookViewId="0">
      <selection activeCell="I14" sqref="I14"/>
    </sheetView>
  </sheetViews>
  <sheetFormatPr defaultRowHeight="15" x14ac:dyDescent="0.25"/>
  <cols>
    <col min="1" max="1" width="23.5703125" customWidth="1"/>
    <col min="2" max="2" width="16.5703125" customWidth="1"/>
    <col min="3" max="3" width="24" customWidth="1"/>
  </cols>
  <sheetData>
    <row r="1" spans="1:3" x14ac:dyDescent="0.25">
      <c r="A1" s="2" t="s">
        <v>47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165802</v>
      </c>
      <c r="B4" s="3" t="s">
        <v>0</v>
      </c>
      <c r="C4" s="4">
        <v>172844</v>
      </c>
    </row>
    <row r="5" spans="1:3" x14ac:dyDescent="0.25">
      <c r="A5" s="4">
        <v>335000</v>
      </c>
      <c r="B5" s="3" t="s">
        <v>1</v>
      </c>
      <c r="C5" s="4">
        <v>320720</v>
      </c>
    </row>
    <row r="6" spans="1:3" x14ac:dyDescent="0.25">
      <c r="A6" s="4">
        <v>858320</v>
      </c>
      <c r="B6" s="3" t="s">
        <v>2</v>
      </c>
      <c r="C6" s="4">
        <v>1139111</v>
      </c>
    </row>
    <row r="7" spans="1:3" x14ac:dyDescent="0.25">
      <c r="A7" s="4">
        <v>0</v>
      </c>
      <c r="B7" s="3" t="s">
        <v>3</v>
      </c>
      <c r="C7" s="4">
        <v>0</v>
      </c>
    </row>
    <row r="8" spans="1:3" ht="15.75" thickBot="1" x14ac:dyDescent="0.3">
      <c r="A8" s="7">
        <v>1359122</v>
      </c>
      <c r="B8" s="3"/>
      <c r="C8" s="7">
        <v>1632675</v>
      </c>
    </row>
    <row r="9" spans="1:3" ht="15.75" thickTop="1" x14ac:dyDescent="0.25">
      <c r="A9" s="6">
        <v>-391510</v>
      </c>
      <c r="B9" s="3" t="s">
        <v>4</v>
      </c>
      <c r="C9" s="6">
        <v>-610535</v>
      </c>
    </row>
    <row r="10" spans="1:3" ht="15.75" thickBot="1" x14ac:dyDescent="0.3">
      <c r="A10" s="7">
        <v>967612</v>
      </c>
      <c r="B10" s="5" t="s">
        <v>5</v>
      </c>
      <c r="C10" s="7">
        <v>1022140</v>
      </c>
    </row>
    <row r="11" spans="1:3" ht="15.75" thickTop="1" x14ac:dyDescent="0.25"/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1"/>
  <sheetViews>
    <sheetView workbookViewId="0">
      <selection activeCell="C10" sqref="C10"/>
    </sheetView>
  </sheetViews>
  <sheetFormatPr defaultRowHeight="15" x14ac:dyDescent="0.25"/>
  <cols>
    <col min="1" max="1" width="23.85546875" customWidth="1"/>
    <col min="2" max="2" width="16.85546875" customWidth="1"/>
    <col min="3" max="3" width="22.7109375" customWidth="1"/>
  </cols>
  <sheetData>
    <row r="1" spans="1:3" x14ac:dyDescent="0.25">
      <c r="A1" t="s">
        <v>48</v>
      </c>
    </row>
    <row r="3" spans="1:3" x14ac:dyDescent="0.25">
      <c r="A3" s="1" t="s">
        <v>26</v>
      </c>
      <c r="C3" s="1" t="s">
        <v>32</v>
      </c>
    </row>
    <row r="4" spans="1:3" x14ac:dyDescent="0.25">
      <c r="A4" s="4">
        <v>145250</v>
      </c>
      <c r="B4" s="3" t="s">
        <v>0</v>
      </c>
      <c r="C4" s="4">
        <v>60903</v>
      </c>
    </row>
    <row r="5" spans="1:3" x14ac:dyDescent="0.25">
      <c r="A5" s="4">
        <v>0</v>
      </c>
      <c r="B5" s="3" t="s">
        <v>1</v>
      </c>
      <c r="C5" s="4">
        <v>0</v>
      </c>
    </row>
    <row r="6" spans="1:3" x14ac:dyDescent="0.25">
      <c r="A6" s="4">
        <v>102815</v>
      </c>
      <c r="B6" s="3" t="s">
        <v>2</v>
      </c>
      <c r="C6" s="4">
        <v>187532</v>
      </c>
    </row>
    <row r="7" spans="1:3" x14ac:dyDescent="0.25">
      <c r="A7" s="4">
        <v>0</v>
      </c>
      <c r="B7" s="3" t="s">
        <v>3</v>
      </c>
      <c r="C7" s="4">
        <v>0</v>
      </c>
    </row>
    <row r="8" spans="1:3" ht="15.75" thickBot="1" x14ac:dyDescent="0.3">
      <c r="A8" s="7">
        <v>248065</v>
      </c>
      <c r="B8" s="3"/>
      <c r="C8" s="7">
        <f>SUM(C4:C7)</f>
        <v>248435</v>
      </c>
    </row>
    <row r="9" spans="1:3" ht="15.75" thickTop="1" x14ac:dyDescent="0.25">
      <c r="A9" s="6">
        <v>-25000</v>
      </c>
      <c r="B9" s="3" t="s">
        <v>4</v>
      </c>
      <c r="C9" s="6">
        <v>0</v>
      </c>
    </row>
    <row r="10" spans="1:3" ht="15.75" thickBot="1" x14ac:dyDescent="0.3">
      <c r="A10" s="7">
        <v>223065</v>
      </c>
      <c r="B10" s="5" t="s">
        <v>5</v>
      </c>
      <c r="C10" s="7">
        <f>SUM(C8:C9)</f>
        <v>248435</v>
      </c>
    </row>
    <row r="11" spans="1: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C10" sqref="C10"/>
    </sheetView>
  </sheetViews>
  <sheetFormatPr defaultRowHeight="15" x14ac:dyDescent="0.25"/>
  <cols>
    <col min="1" max="1" width="24.85546875" customWidth="1"/>
    <col min="2" max="2" width="15.7109375" bestFit="1" customWidth="1"/>
    <col min="3" max="4" width="25.42578125" customWidth="1"/>
  </cols>
  <sheetData>
    <row r="1" spans="1:3" x14ac:dyDescent="0.25">
      <c r="A1" s="2" t="s">
        <v>31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140000</v>
      </c>
      <c r="B4" s="3" t="s">
        <v>0</v>
      </c>
      <c r="C4" s="4">
        <v>69700</v>
      </c>
    </row>
    <row r="5" spans="1:3" x14ac:dyDescent="0.25">
      <c r="A5" s="4">
        <v>0</v>
      </c>
      <c r="B5" s="3" t="s">
        <v>1</v>
      </c>
      <c r="C5" s="4">
        <v>0</v>
      </c>
    </row>
    <row r="6" spans="1:3" x14ac:dyDescent="0.25">
      <c r="A6" s="4">
        <v>318080</v>
      </c>
      <c r="B6" s="3" t="s">
        <v>2</v>
      </c>
      <c r="C6" s="4">
        <v>331050</v>
      </c>
    </row>
    <row r="7" spans="1:3" x14ac:dyDescent="0.25">
      <c r="A7" s="4">
        <v>0</v>
      </c>
      <c r="B7" s="3" t="s">
        <v>3</v>
      </c>
      <c r="C7" s="4">
        <v>0</v>
      </c>
    </row>
    <row r="8" spans="1:3" ht="15.75" thickBot="1" x14ac:dyDescent="0.3">
      <c r="A8" s="7">
        <v>458080</v>
      </c>
      <c r="B8" s="3"/>
      <c r="C8" s="7">
        <f>SUM(C4:C7)</f>
        <v>400750</v>
      </c>
    </row>
    <row r="9" spans="1:3" ht="15.75" thickTop="1" x14ac:dyDescent="0.25">
      <c r="A9" s="6">
        <v>-167465</v>
      </c>
      <c r="B9" s="3" t="s">
        <v>4</v>
      </c>
      <c r="C9" s="6">
        <v>-96265</v>
      </c>
    </row>
    <row r="10" spans="1:3" ht="15.75" thickBot="1" x14ac:dyDescent="0.3">
      <c r="A10" s="7">
        <v>290615</v>
      </c>
      <c r="B10" s="5" t="s">
        <v>5</v>
      </c>
      <c r="C10" s="7">
        <f>SUM(C8:C9)</f>
        <v>304485</v>
      </c>
    </row>
    <row r="11" spans="1:3" ht="15.75" thickTop="1" x14ac:dyDescent="0.2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1"/>
  <sheetViews>
    <sheetView workbookViewId="0">
      <selection activeCell="G9" sqref="G9"/>
    </sheetView>
  </sheetViews>
  <sheetFormatPr defaultRowHeight="15" x14ac:dyDescent="0.25"/>
  <cols>
    <col min="1" max="1" width="24.5703125" customWidth="1"/>
    <col min="2" max="2" width="18.85546875" customWidth="1"/>
    <col min="3" max="3" width="24.42578125" customWidth="1"/>
  </cols>
  <sheetData>
    <row r="1" spans="1:3" x14ac:dyDescent="0.25">
      <c r="A1" s="2" t="s">
        <v>49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1037728</v>
      </c>
      <c r="B4" s="3" t="s">
        <v>0</v>
      </c>
      <c r="C4" s="4">
        <v>1117759</v>
      </c>
    </row>
    <row r="5" spans="1:3" x14ac:dyDescent="0.25">
      <c r="A5" s="4">
        <v>270577</v>
      </c>
      <c r="B5" s="3" t="s">
        <v>1</v>
      </c>
      <c r="C5" s="4">
        <v>112988</v>
      </c>
    </row>
    <row r="6" spans="1:3" x14ac:dyDescent="0.25">
      <c r="A6" s="4">
        <v>900607</v>
      </c>
      <c r="B6" s="3" t="s">
        <v>2</v>
      </c>
      <c r="C6" s="4">
        <v>891010</v>
      </c>
    </row>
    <row r="7" spans="1:3" x14ac:dyDescent="0.25">
      <c r="A7" s="4">
        <v>-152723</v>
      </c>
      <c r="B7" s="3" t="s">
        <v>3</v>
      </c>
      <c r="C7" s="4">
        <v>-54124</v>
      </c>
    </row>
    <row r="8" spans="1:3" ht="15.75" thickBot="1" x14ac:dyDescent="0.3">
      <c r="A8" s="7">
        <v>2056189</v>
      </c>
      <c r="B8" s="3"/>
      <c r="C8" s="7">
        <v>2067633</v>
      </c>
    </row>
    <row r="9" spans="1:3" ht="15.75" thickTop="1" x14ac:dyDescent="0.25">
      <c r="A9" s="6">
        <v>-107109</v>
      </c>
      <c r="B9" s="3" t="s">
        <v>4</v>
      </c>
      <c r="C9" s="6">
        <v>3282</v>
      </c>
    </row>
    <row r="10" spans="1:3" ht="15.75" thickBot="1" x14ac:dyDescent="0.3">
      <c r="A10" s="7">
        <v>1949080</v>
      </c>
      <c r="B10" s="5" t="s">
        <v>5</v>
      </c>
      <c r="C10" s="7">
        <v>2070915</v>
      </c>
    </row>
    <row r="11" spans="1:3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5C93-2783-4E25-91B3-C3860D26CB50}">
  <dimension ref="A1:C11"/>
  <sheetViews>
    <sheetView workbookViewId="0">
      <selection activeCell="C10" sqref="C10"/>
    </sheetView>
  </sheetViews>
  <sheetFormatPr defaultRowHeight="15" x14ac:dyDescent="0.25"/>
  <cols>
    <col min="1" max="1" width="22" customWidth="1"/>
    <col min="2" max="2" width="17.140625" customWidth="1"/>
    <col min="3" max="3" width="25.7109375" customWidth="1"/>
  </cols>
  <sheetData>
    <row r="1" spans="1:3" x14ac:dyDescent="0.25">
      <c r="A1" s="2" t="s">
        <v>50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 t="s">
        <v>51</v>
      </c>
      <c r="B4" s="3" t="s">
        <v>0</v>
      </c>
      <c r="C4" s="4">
        <v>64600</v>
      </c>
    </row>
    <row r="5" spans="1:3" x14ac:dyDescent="0.25">
      <c r="A5" s="4" t="s">
        <v>51</v>
      </c>
      <c r="B5" s="3" t="s">
        <v>1</v>
      </c>
      <c r="C5" s="4">
        <v>0</v>
      </c>
    </row>
    <row r="6" spans="1:3" x14ac:dyDescent="0.25">
      <c r="A6" s="4" t="s">
        <v>51</v>
      </c>
      <c r="B6" s="3" t="s">
        <v>2</v>
      </c>
      <c r="C6" s="4">
        <v>106750</v>
      </c>
    </row>
    <row r="7" spans="1:3" x14ac:dyDescent="0.25">
      <c r="A7" s="4" t="s">
        <v>51</v>
      </c>
      <c r="B7" s="3" t="s">
        <v>3</v>
      </c>
      <c r="C7" s="4">
        <v>0</v>
      </c>
    </row>
    <row r="8" spans="1:3" ht="15.75" thickBot="1" x14ac:dyDescent="0.3">
      <c r="A8" s="32" t="s">
        <v>51</v>
      </c>
      <c r="B8" s="3"/>
      <c r="C8" s="7">
        <f>SUM(C4:C7)</f>
        <v>171350</v>
      </c>
    </row>
    <row r="9" spans="1:3" ht="15.75" thickTop="1" x14ac:dyDescent="0.25">
      <c r="A9" s="6" t="s">
        <v>51</v>
      </c>
      <c r="B9" s="3" t="s">
        <v>4</v>
      </c>
      <c r="C9" s="6">
        <v>0</v>
      </c>
    </row>
    <row r="10" spans="1:3" ht="15.75" thickBot="1" x14ac:dyDescent="0.3">
      <c r="A10" s="32" t="s">
        <v>51</v>
      </c>
      <c r="B10" s="5" t="s">
        <v>5</v>
      </c>
      <c r="C10" s="7">
        <f>SUM(C8:C9)</f>
        <v>171350</v>
      </c>
    </row>
    <row r="11" spans="1:3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1"/>
  <sheetViews>
    <sheetView workbookViewId="0">
      <selection activeCell="H12" sqref="H12"/>
    </sheetView>
  </sheetViews>
  <sheetFormatPr defaultRowHeight="15" x14ac:dyDescent="0.25"/>
  <cols>
    <col min="1" max="1" width="26" customWidth="1"/>
    <col min="2" max="2" width="21.5703125" customWidth="1"/>
    <col min="3" max="3" width="24.140625" customWidth="1"/>
  </cols>
  <sheetData>
    <row r="1" spans="1:3" x14ac:dyDescent="0.25">
      <c r="A1" s="2" t="s">
        <v>33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850000</v>
      </c>
      <c r="B4" s="3" t="s">
        <v>0</v>
      </c>
      <c r="C4" s="4">
        <v>778971</v>
      </c>
    </row>
    <row r="5" spans="1:3" x14ac:dyDescent="0.25">
      <c r="A5" s="4">
        <v>236097</v>
      </c>
      <c r="B5" s="3" t="s">
        <v>1</v>
      </c>
      <c r="C5" s="4">
        <v>159394</v>
      </c>
    </row>
    <row r="6" spans="1:3" x14ac:dyDescent="0.25">
      <c r="A6" s="4">
        <v>1113167</v>
      </c>
      <c r="B6" s="3" t="s">
        <v>2</v>
      </c>
      <c r="C6" s="4">
        <v>1097610</v>
      </c>
    </row>
    <row r="7" spans="1:3" x14ac:dyDescent="0.25">
      <c r="A7" s="4">
        <v>57082</v>
      </c>
      <c r="B7" s="3" t="s">
        <v>3</v>
      </c>
      <c r="C7" s="4">
        <v>59228</v>
      </c>
    </row>
    <row r="8" spans="1:3" ht="15.75" thickBot="1" x14ac:dyDescent="0.3">
      <c r="A8" s="7">
        <v>2256346</v>
      </c>
      <c r="B8" s="3"/>
      <c r="C8" s="7">
        <f>SUM(C4:C7)</f>
        <v>2095203</v>
      </c>
    </row>
    <row r="9" spans="1:3" ht="15.75" thickTop="1" x14ac:dyDescent="0.25">
      <c r="A9" s="6">
        <v>-1353132</v>
      </c>
      <c r="B9" s="3" t="s">
        <v>4</v>
      </c>
      <c r="C9" s="6">
        <v>-1141115</v>
      </c>
    </row>
    <row r="10" spans="1:3" ht="15.75" thickBot="1" x14ac:dyDescent="0.3">
      <c r="A10" s="7">
        <v>903214</v>
      </c>
      <c r="B10" s="5" t="s">
        <v>5</v>
      </c>
      <c r="C10" s="7">
        <f>SUM(C8:C9)</f>
        <v>954088</v>
      </c>
    </row>
    <row r="11" spans="1:3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4CF88-BCD1-4391-B8B2-1BA3900F0A4E}">
  <dimension ref="A1:C11"/>
  <sheetViews>
    <sheetView workbookViewId="0">
      <selection activeCell="J9" sqref="J9"/>
    </sheetView>
  </sheetViews>
  <sheetFormatPr defaultRowHeight="15" x14ac:dyDescent="0.25"/>
  <cols>
    <col min="1" max="1" width="18.140625" customWidth="1"/>
    <col min="2" max="2" width="15.7109375" bestFit="1" customWidth="1"/>
    <col min="3" max="3" width="23" customWidth="1"/>
  </cols>
  <sheetData>
    <row r="1" spans="1:3" x14ac:dyDescent="0.25">
      <c r="A1" s="2" t="s">
        <v>34</v>
      </c>
    </row>
    <row r="2" spans="1:3" x14ac:dyDescent="0.25">
      <c r="A2" s="2"/>
    </row>
    <row r="3" spans="1:3" x14ac:dyDescent="0.25">
      <c r="A3" s="1" t="s">
        <v>26</v>
      </c>
      <c r="C3" s="1" t="s">
        <v>26</v>
      </c>
    </row>
    <row r="4" spans="1:3" x14ac:dyDescent="0.25">
      <c r="A4" s="4">
        <v>98106</v>
      </c>
      <c r="B4" s="3" t="s">
        <v>0</v>
      </c>
      <c r="C4" s="4">
        <v>67150.156000000003</v>
      </c>
    </row>
    <row r="5" spans="1:3" x14ac:dyDescent="0.25">
      <c r="A5" s="4">
        <v>109600</v>
      </c>
      <c r="B5" s="3" t="s">
        <v>1</v>
      </c>
      <c r="C5" s="4">
        <v>15000</v>
      </c>
    </row>
    <row r="6" spans="1:3" x14ac:dyDescent="0.25">
      <c r="A6" s="4">
        <v>0</v>
      </c>
      <c r="B6" s="3" t="s">
        <v>2</v>
      </c>
      <c r="C6" s="4">
        <v>153545.41599999997</v>
      </c>
    </row>
    <row r="7" spans="1:3" x14ac:dyDescent="0.25">
      <c r="A7" s="4">
        <v>30000</v>
      </c>
      <c r="B7" s="3" t="s">
        <v>3</v>
      </c>
      <c r="C7" s="4">
        <v>30000</v>
      </c>
    </row>
    <row r="8" spans="1:3" ht="15.75" thickBot="1" x14ac:dyDescent="0.3">
      <c r="A8" s="7">
        <v>237706</v>
      </c>
      <c r="B8" s="3"/>
      <c r="C8" s="7">
        <f>SUM(C4:C7)</f>
        <v>265695.57199999999</v>
      </c>
    </row>
    <row r="9" spans="1:3" ht="15.75" thickTop="1" x14ac:dyDescent="0.25">
      <c r="A9" s="24">
        <v>0</v>
      </c>
      <c r="B9" s="3" t="s">
        <v>4</v>
      </c>
      <c r="C9" s="24">
        <v>0</v>
      </c>
    </row>
    <row r="10" spans="1:3" ht="15.75" thickBot="1" x14ac:dyDescent="0.3">
      <c r="A10" s="7">
        <v>237706</v>
      </c>
      <c r="B10" s="5" t="s">
        <v>5</v>
      </c>
      <c r="C10" s="7">
        <f>SUM(C8:C9)</f>
        <v>265695.57199999999</v>
      </c>
    </row>
    <row r="11" spans="1:3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1"/>
  <sheetViews>
    <sheetView workbookViewId="0">
      <selection activeCell="C10" sqref="C10"/>
    </sheetView>
  </sheetViews>
  <sheetFormatPr defaultRowHeight="15" x14ac:dyDescent="0.25"/>
  <cols>
    <col min="1" max="1" width="26" customWidth="1"/>
    <col min="2" max="2" width="15.7109375" bestFit="1" customWidth="1"/>
    <col min="3" max="3" width="23.85546875" customWidth="1"/>
  </cols>
  <sheetData>
    <row r="1" spans="1:3" x14ac:dyDescent="0.25">
      <c r="A1" s="2" t="s">
        <v>35</v>
      </c>
    </row>
    <row r="2" spans="1:3" x14ac:dyDescent="0.25">
      <c r="A2" s="2"/>
    </row>
    <row r="3" spans="1:3" x14ac:dyDescent="0.25">
      <c r="A3" s="1" t="s">
        <v>26</v>
      </c>
      <c r="C3" s="1" t="s">
        <v>26</v>
      </c>
    </row>
    <row r="4" spans="1:3" x14ac:dyDescent="0.25">
      <c r="A4" s="4">
        <v>130098</v>
      </c>
      <c r="B4" s="3" t="s">
        <v>0</v>
      </c>
      <c r="C4" s="4">
        <v>161700</v>
      </c>
    </row>
    <row r="5" spans="1:3" x14ac:dyDescent="0.25">
      <c r="A5" s="4"/>
      <c r="B5" s="3" t="s">
        <v>1</v>
      </c>
      <c r="C5" s="4">
        <v>0</v>
      </c>
    </row>
    <row r="6" spans="1:3" x14ac:dyDescent="0.25">
      <c r="A6" s="4">
        <v>280501</v>
      </c>
      <c r="B6" s="3" t="s">
        <v>2</v>
      </c>
      <c r="C6" s="4">
        <v>303210</v>
      </c>
    </row>
    <row r="7" spans="1:3" x14ac:dyDescent="0.25">
      <c r="A7" s="4">
        <v>10000</v>
      </c>
      <c r="B7" s="3" t="s">
        <v>3</v>
      </c>
      <c r="C7" s="4">
        <v>0</v>
      </c>
    </row>
    <row r="8" spans="1:3" ht="15.75" thickBot="1" x14ac:dyDescent="0.3">
      <c r="A8" s="7">
        <v>420599</v>
      </c>
      <c r="B8" s="3"/>
      <c r="C8" s="7">
        <f>SUM(C4:C7)</f>
        <v>464910</v>
      </c>
    </row>
    <row r="9" spans="1:3" ht="15.75" thickTop="1" x14ac:dyDescent="0.25">
      <c r="A9" s="6"/>
      <c r="B9" s="3" t="s">
        <v>4</v>
      </c>
      <c r="C9" s="6">
        <v>0</v>
      </c>
    </row>
    <row r="10" spans="1:3" ht="15.75" thickBot="1" x14ac:dyDescent="0.3">
      <c r="A10" s="7">
        <v>420599</v>
      </c>
      <c r="B10" s="5" t="s">
        <v>5</v>
      </c>
      <c r="C10" s="7">
        <f>SUM(C8:C9)</f>
        <v>464910</v>
      </c>
    </row>
    <row r="11" spans="1:3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"/>
  <sheetViews>
    <sheetView workbookViewId="0">
      <selection activeCell="C13" sqref="C13"/>
    </sheetView>
  </sheetViews>
  <sheetFormatPr defaultRowHeight="15" x14ac:dyDescent="0.25"/>
  <cols>
    <col min="1" max="1" width="24.5703125" customWidth="1"/>
    <col min="2" max="2" width="18.28515625" customWidth="1"/>
    <col min="3" max="3" width="24.42578125" customWidth="1"/>
  </cols>
  <sheetData>
    <row r="1" spans="1:3" x14ac:dyDescent="0.25">
      <c r="A1" s="2" t="s">
        <v>36</v>
      </c>
    </row>
    <row r="2" spans="1:3" x14ac:dyDescent="0.25">
      <c r="A2" s="2"/>
    </row>
    <row r="3" spans="1:3" x14ac:dyDescent="0.25">
      <c r="A3" s="1" t="s">
        <v>26</v>
      </c>
      <c r="C3" s="1" t="s">
        <v>32</v>
      </c>
    </row>
    <row r="4" spans="1:3" x14ac:dyDescent="0.25">
      <c r="A4" s="4">
        <v>135425</v>
      </c>
      <c r="B4" s="3" t="s">
        <v>0</v>
      </c>
      <c r="C4" s="4">
        <v>113618</v>
      </c>
    </row>
    <row r="5" spans="1:3" x14ac:dyDescent="0.25">
      <c r="A5" s="4">
        <v>334300</v>
      </c>
      <c r="B5" s="3" t="s">
        <v>1</v>
      </c>
      <c r="C5" s="4"/>
    </row>
    <row r="6" spans="1:3" x14ac:dyDescent="0.25">
      <c r="A6" s="4">
        <v>275000</v>
      </c>
      <c r="B6" s="3" t="s">
        <v>2</v>
      </c>
      <c r="C6" s="4">
        <v>300000</v>
      </c>
    </row>
    <row r="7" spans="1:3" x14ac:dyDescent="0.25">
      <c r="A7" s="8"/>
      <c r="B7" s="9" t="s">
        <v>3</v>
      </c>
      <c r="C7" s="8">
        <v>289454</v>
      </c>
    </row>
    <row r="8" spans="1:3" ht="15.75" thickBot="1" x14ac:dyDescent="0.3">
      <c r="A8" s="7">
        <v>744725</v>
      </c>
      <c r="B8" s="3"/>
      <c r="C8" s="7">
        <v>703072</v>
      </c>
    </row>
    <row r="9" spans="1:3" ht="15.75" thickTop="1" x14ac:dyDescent="0.25">
      <c r="A9" s="6">
        <v>-425000</v>
      </c>
      <c r="B9" s="3" t="s">
        <v>4</v>
      </c>
      <c r="C9" s="6">
        <v>-367384</v>
      </c>
    </row>
    <row r="10" spans="1:3" ht="15.75" thickBot="1" x14ac:dyDescent="0.3">
      <c r="A10" s="7">
        <v>319725</v>
      </c>
      <c r="B10" s="5" t="s">
        <v>5</v>
      </c>
      <c r="C10" s="7">
        <v>335688</v>
      </c>
    </row>
    <row r="11" spans="1:3" ht="15.75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2"/>
  <sheetViews>
    <sheetView workbookViewId="0">
      <selection activeCell="E15" sqref="E15"/>
    </sheetView>
  </sheetViews>
  <sheetFormatPr defaultRowHeight="15" x14ac:dyDescent="0.25"/>
  <cols>
    <col min="1" max="1" width="23.42578125" customWidth="1"/>
    <col min="2" max="2" width="16.85546875" customWidth="1"/>
    <col min="3" max="3" width="23" customWidth="1"/>
  </cols>
  <sheetData>
    <row r="1" spans="1:3" x14ac:dyDescent="0.25">
      <c r="A1" s="2" t="s">
        <v>37</v>
      </c>
    </row>
    <row r="2" spans="1:3" x14ac:dyDescent="0.25">
      <c r="A2" s="2"/>
    </row>
    <row r="3" spans="1:3" ht="15.75" thickBot="1" x14ac:dyDescent="0.3">
      <c r="A3" s="1" t="s">
        <v>26</v>
      </c>
      <c r="C3" s="1" t="s">
        <v>32</v>
      </c>
    </row>
    <row r="4" spans="1:3" ht="15.75" thickBot="1" x14ac:dyDescent="0.3">
      <c r="A4" s="27">
        <v>518095.6</v>
      </c>
      <c r="B4" s="3" t="s">
        <v>0</v>
      </c>
      <c r="C4" s="27">
        <v>479609</v>
      </c>
    </row>
    <row r="5" spans="1:3" ht="15.75" thickBot="1" x14ac:dyDescent="0.3">
      <c r="A5" s="28">
        <v>0</v>
      </c>
      <c r="B5" s="3" t="s">
        <v>1</v>
      </c>
      <c r="C5" s="28">
        <v>0</v>
      </c>
    </row>
    <row r="6" spans="1:3" ht="15.75" thickBot="1" x14ac:dyDescent="0.3">
      <c r="A6" s="28">
        <v>298006.40000000002</v>
      </c>
      <c r="B6" s="3" t="s">
        <v>2</v>
      </c>
      <c r="C6" s="28">
        <v>583205</v>
      </c>
    </row>
    <row r="7" spans="1:3" ht="15.75" thickBot="1" x14ac:dyDescent="0.3">
      <c r="A7" s="28">
        <v>0</v>
      </c>
      <c r="B7" s="3" t="s">
        <v>3</v>
      </c>
      <c r="C7" s="28">
        <v>0</v>
      </c>
    </row>
    <row r="8" spans="1:3" ht="15.75" thickBot="1" x14ac:dyDescent="0.3">
      <c r="A8" s="26">
        <v>816102</v>
      </c>
      <c r="B8" s="3"/>
      <c r="C8" s="26">
        <f>SUM(C4:C7)</f>
        <v>1062814</v>
      </c>
    </row>
    <row r="9" spans="1:3" ht="16.5" thickTop="1" thickBot="1" x14ac:dyDescent="0.3">
      <c r="A9" s="28">
        <v>-200987</v>
      </c>
      <c r="B9" s="3" t="s">
        <v>4</v>
      </c>
      <c r="C9" s="28">
        <v>-184029</v>
      </c>
    </row>
    <row r="10" spans="1:3" ht="15.75" thickBot="1" x14ac:dyDescent="0.3">
      <c r="A10" s="26">
        <v>615115</v>
      </c>
      <c r="B10" s="5" t="s">
        <v>5</v>
      </c>
      <c r="C10" s="26">
        <f>SUM(C8:C9)</f>
        <v>878785</v>
      </c>
    </row>
    <row r="11" spans="1:3" ht="15.75" thickTop="1" x14ac:dyDescent="0.25"/>
    <row r="12" spans="1:3" x14ac:dyDescent="0.25">
      <c r="A12" s="2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workbookViewId="0">
      <selection activeCell="C13" sqref="C13"/>
    </sheetView>
  </sheetViews>
  <sheetFormatPr defaultRowHeight="15" x14ac:dyDescent="0.25"/>
  <cols>
    <col min="1" max="1" width="23.7109375" customWidth="1"/>
    <col min="2" max="2" width="15.7109375" customWidth="1"/>
    <col min="3" max="3" width="23.85546875" customWidth="1"/>
  </cols>
  <sheetData>
    <row r="1" spans="1:6" x14ac:dyDescent="0.25">
      <c r="A1" s="2" t="s">
        <v>38</v>
      </c>
    </row>
    <row r="2" spans="1:6" x14ac:dyDescent="0.25">
      <c r="A2" s="2"/>
    </row>
    <row r="3" spans="1:6" x14ac:dyDescent="0.25">
      <c r="A3" s="1" t="s">
        <v>26</v>
      </c>
      <c r="C3" s="1" t="s">
        <v>32</v>
      </c>
    </row>
    <row r="4" spans="1:6" x14ac:dyDescent="0.25">
      <c r="A4" s="4">
        <v>173525</v>
      </c>
      <c r="B4" s="3" t="s">
        <v>0</v>
      </c>
      <c r="C4" s="4">
        <v>90000</v>
      </c>
    </row>
    <row r="5" spans="1:6" x14ac:dyDescent="0.25">
      <c r="A5" s="4">
        <v>299596</v>
      </c>
      <c r="B5" s="3" t="s">
        <v>1</v>
      </c>
      <c r="C5" s="4">
        <v>1412750</v>
      </c>
    </row>
    <row r="6" spans="1:6" x14ac:dyDescent="0.25">
      <c r="A6" s="4">
        <v>505402</v>
      </c>
      <c r="B6" s="3" t="s">
        <v>2</v>
      </c>
      <c r="C6" s="4">
        <v>595250</v>
      </c>
    </row>
    <row r="7" spans="1:6" x14ac:dyDescent="0.25">
      <c r="A7" s="4">
        <v>0</v>
      </c>
      <c r="B7" s="3" t="s">
        <v>3</v>
      </c>
      <c r="C7" s="4">
        <v>278000</v>
      </c>
    </row>
    <row r="8" spans="1:6" ht="15.75" thickBot="1" x14ac:dyDescent="0.3">
      <c r="A8" s="7">
        <v>978523</v>
      </c>
      <c r="B8" s="3"/>
      <c r="C8" s="7">
        <f>SUM(C4:C7)</f>
        <v>2376000</v>
      </c>
    </row>
    <row r="9" spans="1:6" ht="15.75" thickTop="1" x14ac:dyDescent="0.25">
      <c r="A9" s="6"/>
      <c r="B9" s="3" t="s">
        <v>4</v>
      </c>
      <c r="C9" s="6">
        <v>-1334400</v>
      </c>
      <c r="F9" t="s">
        <v>22</v>
      </c>
    </row>
    <row r="10" spans="1:6" ht="15.75" thickBot="1" x14ac:dyDescent="0.3">
      <c r="A10" s="7">
        <v>978523</v>
      </c>
      <c r="B10" s="5" t="s">
        <v>5</v>
      </c>
      <c r="C10" s="7">
        <f>SUM(C8:C9)</f>
        <v>1041600</v>
      </c>
    </row>
    <row r="11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</vt:i4>
      </vt:variant>
    </vt:vector>
  </HeadingPairs>
  <TitlesOfParts>
    <vt:vector size="21" baseType="lpstr">
      <vt:lpstr>Collated</vt:lpstr>
      <vt:lpstr>Almondsbury</vt:lpstr>
      <vt:lpstr>Bitton</vt:lpstr>
      <vt:lpstr>Bradley Stoke</vt:lpstr>
      <vt:lpstr>Charlton Hayes</vt:lpstr>
      <vt:lpstr>Dodington</vt:lpstr>
      <vt:lpstr>Downend &amp; Bromley Heath</vt:lpstr>
      <vt:lpstr>Emersons Green</vt:lpstr>
      <vt:lpstr>Filton</vt:lpstr>
      <vt:lpstr>Frampton Cotterell</vt:lpstr>
      <vt:lpstr>Kingswood</vt:lpstr>
      <vt:lpstr>Pucklechurch</vt:lpstr>
      <vt:lpstr>Oldland</vt:lpstr>
      <vt:lpstr>Patchway</vt:lpstr>
      <vt:lpstr>Sodbury</vt:lpstr>
      <vt:lpstr>Staple Hill &amp; Mangotsfield</vt:lpstr>
      <vt:lpstr>Stoke Gifford</vt:lpstr>
      <vt:lpstr>Thornbury</vt:lpstr>
      <vt:lpstr>Winterbourne</vt:lpstr>
      <vt:lpstr>Yate</vt:lpstr>
      <vt:lpstr>Collated!_Toc72545</vt:lpstr>
    </vt:vector>
  </TitlesOfParts>
  <Company>South Gloucestershire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Town and parish council projected expenditure 2026 to 2027</dc:title>
  <dc:creator>Greg Evans</dc:creator>
  <cp:lastModifiedBy>Lisa Brennan</cp:lastModifiedBy>
  <dcterms:created xsi:type="dcterms:W3CDTF">2018-12-04T09:02:23Z</dcterms:created>
  <dcterms:modified xsi:type="dcterms:W3CDTF">2026-05-20T14:33:11Z</dcterms:modified>
</cp:coreProperties>
</file>